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4028296\Documents\"/>
    </mc:Choice>
  </mc:AlternateContent>
  <bookViews>
    <workbookView xWindow="0" yWindow="0" windowWidth="21600" windowHeight="9135" activeTab="3"/>
  </bookViews>
  <sheets>
    <sheet name="Expulsos por corrupção" sheetId="13" r:id="rId1"/>
    <sheet name="Expulsivas" sheetId="8" r:id="rId2"/>
    <sheet name="Decisão 2015" sheetId="7" r:id="rId3"/>
    <sheet name=" Informativo força tarefa" sheetId="6" r:id="rId4"/>
  </sheets>
  <externalReferences>
    <externalReference r:id="rId5"/>
  </externalReferences>
  <definedNames>
    <definedName name="_xlnm.Print_Area" localSheetId="3">' Informativo força tarefa'!$A$1:$I$41</definedName>
    <definedName name="_xlnm.Print_Area" localSheetId="2">'Decisão 2015'!$A$1:$K$43</definedName>
    <definedName name="_xlnm.Print_Area" localSheetId="1">Expulsivas!$A$1:$C$33</definedName>
    <definedName name="data">OFFSET([1]Plan1!$C$1,[1]Plan1!$H$3,0,[1]Plan1!$H$4,1)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3" l="1"/>
  <c r="C11" i="8" l="1"/>
  <c r="K17" i="7" l="1"/>
  <c r="K16" i="7"/>
  <c r="K15" i="7"/>
  <c r="K14" i="7"/>
  <c r="K13" i="7"/>
  <c r="K12" i="7"/>
  <c r="K11" i="7"/>
  <c r="K10" i="7"/>
  <c r="P18" i="7"/>
  <c r="Q18" i="7"/>
  <c r="R18" i="7"/>
  <c r="S18" i="7"/>
  <c r="T18" i="7"/>
  <c r="U18" i="7"/>
  <c r="V18" i="7"/>
  <c r="O18" i="7"/>
  <c r="V15" i="7"/>
  <c r="V13" i="7"/>
  <c r="V17" i="7"/>
  <c r="V12" i="7"/>
  <c r="V16" i="7"/>
  <c r="V14" i="7"/>
  <c r="V10" i="7"/>
  <c r="V11" i="7"/>
  <c r="J11" i="7" l="1"/>
  <c r="J12" i="7"/>
  <c r="J13" i="7"/>
  <c r="J14" i="7"/>
  <c r="J15" i="7"/>
  <c r="J16" i="7"/>
  <c r="J17" i="7"/>
  <c r="D18" i="7" l="1"/>
  <c r="E18" i="7"/>
  <c r="F18" i="7"/>
  <c r="G18" i="7"/>
  <c r="H18" i="7"/>
  <c r="I18" i="7"/>
  <c r="C18" i="7"/>
  <c r="J10" i="7"/>
  <c r="J18" i="7" l="1"/>
  <c r="M7" i="6" l="1"/>
  <c r="O7" i="6" s="1"/>
</calcChain>
</file>

<file path=xl/sharedStrings.xml><?xml version="1.0" encoding="utf-8"?>
<sst xmlns="http://schemas.openxmlformats.org/spreadsheetml/2006/main" count="253" uniqueCount="146">
  <si>
    <t>GOVERNO DO ESTADO DE MINAS GERAIS</t>
  </si>
  <si>
    <t>Controladoria-Geral do Estado – CGE</t>
  </si>
  <si>
    <t>Subcontroladoria de Correição Administrativa</t>
  </si>
  <si>
    <t>Procedimentos decididos pela CGE 
               Força tarefa</t>
  </si>
  <si>
    <t>Início</t>
  </si>
  <si>
    <t>Data atual</t>
  </si>
  <si>
    <t>Feriados</t>
  </si>
  <si>
    <t>Período: 28/04 a 07/07/2015</t>
  </si>
  <si>
    <t>Absolvição</t>
  </si>
  <si>
    <t>DBSP</t>
  </si>
  <si>
    <t>Demissão</t>
  </si>
  <si>
    <t>Repreensão</t>
  </si>
  <si>
    <t>Janeiro</t>
  </si>
  <si>
    <t>Fevereiro</t>
  </si>
  <si>
    <t>Março</t>
  </si>
  <si>
    <t>Abril</t>
  </si>
  <si>
    <t>Maio</t>
  </si>
  <si>
    <t>Junho</t>
  </si>
  <si>
    <t>Julho</t>
  </si>
  <si>
    <t xml:space="preserve">DECISÃO CGE </t>
  </si>
  <si>
    <t>Suspensão</t>
  </si>
  <si>
    <t>Arquivamento / outros</t>
  </si>
  <si>
    <t xml:space="preserve">Arquivamento / prescrição </t>
  </si>
  <si>
    <t>TOTAL P/ MÊS</t>
  </si>
  <si>
    <t>TOTAL  P/ DECISÃO</t>
  </si>
  <si>
    <t>Encerra apuração / Instaura PAD</t>
  </si>
  <si>
    <t>Atualizado em 07/07/2015</t>
  </si>
  <si>
    <t>Decisão x mês da publicação</t>
  </si>
  <si>
    <t>Decisões correicionais publicadas pela Controladoria-Geral do Estado                
ANO 2015</t>
  </si>
  <si>
    <t>TOTAL</t>
  </si>
  <si>
    <t>Penalidades por motivação</t>
  </si>
  <si>
    <t>Qt.</t>
  </si>
  <si>
    <t>Abandono; Acúmulo; Avaliação insatifatória</t>
  </si>
  <si>
    <t>216 V e VI; 250 II  c/c 173 da Lei 7.109/77</t>
  </si>
  <si>
    <t>Crime contra a Administração</t>
  </si>
  <si>
    <t>Demissão a Bem do Serviço Público</t>
  </si>
  <si>
    <t>Documento falso</t>
  </si>
  <si>
    <t>Metropolitana A</t>
  </si>
  <si>
    <t>SEE</t>
  </si>
  <si>
    <t>Professor de Educação Básica</t>
  </si>
  <si>
    <t>823.155-7</t>
  </si>
  <si>
    <t>Elizabete Fátima da Silva</t>
  </si>
  <si>
    <t>216 V e VI; 217 IV e X; 246 I, III e V e  250 II e VI</t>
  </si>
  <si>
    <t>Conduta funcional irregular</t>
  </si>
  <si>
    <t>Barbacena</t>
  </si>
  <si>
    <t>SEMAD</t>
  </si>
  <si>
    <t>Técnico Ambiental, nível II, grau F</t>
  </si>
  <si>
    <t>1.020.790-0</t>
  </si>
  <si>
    <t>Amaury Emílio Campos de Oliveira</t>
  </si>
  <si>
    <t>250 V</t>
  </si>
  <si>
    <t>Lesão aos Cofres Públicos</t>
  </si>
  <si>
    <t>Escolar Financeira</t>
  </si>
  <si>
    <t>Uberlândia</t>
  </si>
  <si>
    <t>Professor de Educação Básica, nível III, grau B e Professor de Educação Básica, nível III, grau B.</t>
  </si>
  <si>
    <t>846.759-9</t>
  </si>
  <si>
    <t>Cleo Geovanini da Costa Silva</t>
  </si>
  <si>
    <t>Professor de Educação Básica, nível IV, grau I - admissão 1</t>
  </si>
  <si>
    <t>289.345-1</t>
  </si>
  <si>
    <t>Lucia Maria de Oliveira Costa</t>
  </si>
  <si>
    <t>169, 256 e 250 V</t>
  </si>
  <si>
    <t>Atividade remunerada durante licença médica</t>
  </si>
  <si>
    <t>Metropolitana B</t>
  </si>
  <si>
    <t>Assistente Técnico de Educação, admissão I</t>
  </si>
  <si>
    <t>487.841-9</t>
  </si>
  <si>
    <t>Elza Maria Guimarães</t>
  </si>
  <si>
    <t>250, II e V</t>
  </si>
  <si>
    <t>Belo Horizonte</t>
  </si>
  <si>
    <t>SES</t>
  </si>
  <si>
    <t>Especialista em Políticas e Gestão da Saúde</t>
  </si>
  <si>
    <t>1.091.504-9</t>
  </si>
  <si>
    <t>Felipe Augusto Moreira Gonçalves</t>
  </si>
  <si>
    <t>250,II e V</t>
  </si>
  <si>
    <t>Especialista em Políticas e Gestão de Saúde</t>
  </si>
  <si>
    <t>368.062-6</t>
  </si>
  <si>
    <t>Silas Paulo Resende Gouveia</t>
  </si>
  <si>
    <t>344.248-0</t>
  </si>
  <si>
    <t>Carlos Alberto Pereira Gomes</t>
  </si>
  <si>
    <t>216 V e VI e 249 III</t>
  </si>
  <si>
    <t>Montes Claros</t>
  </si>
  <si>
    <t>325.904-1</t>
  </si>
  <si>
    <t>Cibele Veloso da Fonseca</t>
  </si>
  <si>
    <t>Unaí</t>
  </si>
  <si>
    <t>Professor de Educação Básica, admissão 2</t>
  </si>
  <si>
    <t>353.116-7</t>
  </si>
  <si>
    <t>José Clair de Oliveira</t>
  </si>
  <si>
    <t>250 II</t>
  </si>
  <si>
    <t>Diploma ou histórico falso</t>
  </si>
  <si>
    <t>Nova Era</t>
  </si>
  <si>
    <t>Especialista em Educação Básica</t>
  </si>
  <si>
    <t>1.008.695-7</t>
  </si>
  <si>
    <t>Poliane Rosepaula Mendes Ferreira</t>
  </si>
  <si>
    <t>250 II E V</t>
  </si>
  <si>
    <t xml:space="preserve">Lesão aos cofres públicos </t>
  </si>
  <si>
    <t>Caeté</t>
  </si>
  <si>
    <t>SEDS</t>
  </si>
  <si>
    <t>Agente de Segurança Penitenciário</t>
  </si>
  <si>
    <t>905.703-5</t>
  </si>
  <si>
    <t>Murilo Pereira da Silva</t>
  </si>
  <si>
    <t>216 III, IV, V, VI e VIII  e 250 II e IV</t>
  </si>
  <si>
    <t>Teófilo Otoni</t>
  </si>
  <si>
    <t>1.173.753-3</t>
  </si>
  <si>
    <t>Wemerson Prado</t>
  </si>
  <si>
    <t xml:space="preserve">250 II </t>
  </si>
  <si>
    <t>Betim</t>
  </si>
  <si>
    <t>1.223.868-9</t>
  </si>
  <si>
    <t>Pedro Henrique Soares Martins</t>
  </si>
  <si>
    <t>216 V e VI e 250 II</t>
  </si>
  <si>
    <t>Diploma ou Histório falso</t>
  </si>
  <si>
    <t>1.083.349-9</t>
  </si>
  <si>
    <t>Renato de Souza e Silva</t>
  </si>
  <si>
    <t>1.095.710-8</t>
  </si>
  <si>
    <t>Marcos Antônio Rodrigo Oliveira Nogueira</t>
  </si>
  <si>
    <t>250 V e VI</t>
  </si>
  <si>
    <t>Monte Carmelo</t>
  </si>
  <si>
    <t>SEF</t>
  </si>
  <si>
    <t>Técnico Fazendário de Administração e Finanças</t>
  </si>
  <si>
    <t>357.507-3</t>
  </si>
  <si>
    <t>Gilberto Pena de Carvalho</t>
  </si>
  <si>
    <t>Gestor Fazendário</t>
  </si>
  <si>
    <t>669.612-4</t>
  </si>
  <si>
    <t>Leonardo Boratto Chaves</t>
  </si>
  <si>
    <t>250 II e V</t>
  </si>
  <si>
    <t>905.640-9</t>
  </si>
  <si>
    <t>Eder Diogenes de Carvalho</t>
  </si>
  <si>
    <t>DECIDIDO (dias)</t>
  </si>
  <si>
    <t>DECISÃO CGE "MG"</t>
  </si>
  <si>
    <t>BASE LEGAL</t>
  </si>
  <si>
    <t>DECISÃO CGE</t>
  </si>
  <si>
    <t>IRREGULARIDADE</t>
  </si>
  <si>
    <t>REGIONAL</t>
  </si>
  <si>
    <t>ÓRGÃO</t>
  </si>
  <si>
    <t>CARGO</t>
  </si>
  <si>
    <t>MASP</t>
  </si>
  <si>
    <t>SERVIDOR EXPULSO</t>
  </si>
  <si>
    <t>INSTAURADO</t>
  </si>
  <si>
    <t>ANO PAD</t>
  </si>
  <si>
    <t>Nº PAD</t>
  </si>
  <si>
    <t>FUNDAMENTAÇÃO DA DECISÃO</t>
  </si>
  <si>
    <t>Média de dias para conclusão dos processos</t>
  </si>
  <si>
    <t>SERVIDORES EXPULSOS POR ATOS RELACIONADOS À CORRUPÇÃO*
ANO 2015</t>
  </si>
  <si>
    <t>Atualizado até 07/07/2015</t>
  </si>
  <si>
    <t>* São atos relacionados à corrupção, as expulsões fundamentadas nos artigos 249, inciso III, 250, incisos II, III, V, VI e 257, incisos II e III da Lei Estadual nº  869/52</t>
  </si>
  <si>
    <t>Atos relacionados à corrupção*</t>
  </si>
  <si>
    <t>Outras fundamentações</t>
  </si>
  <si>
    <t xml:space="preserve">Quantitativo de expulsões por fundamentação
         ANO 2015
</t>
  </si>
  <si>
    <t>* São atos relacionados à corrupção, as expulsões fundamentadas nos artigos 249, inciso III, 
250, incisos II, III, V, VI e 257, incisos II e III da Lei Estadual nº  869/52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</si>
</sst>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7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sz val="20"/>
      <color theme="7" tint="0.7999816888943144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7" tint="0.79998168889431442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rgb="FFFF0000"/>
      <name val="Calibri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dotted">
        <color theme="7" tint="0.39994506668294322"/>
      </bottom>
      <diagonal/>
    </border>
    <border>
      <left/>
      <right/>
      <top style="dotted">
        <color theme="7" tint="0.39994506668294322"/>
      </top>
      <bottom style="dotted">
        <color theme="7" tint="0.39994506668294322"/>
      </bottom>
      <diagonal/>
    </border>
    <border>
      <left/>
      <right/>
      <top style="dotted">
        <color theme="7" tint="0.39994506668294322"/>
      </top>
      <bottom/>
      <diagonal/>
    </border>
    <border>
      <left style="thin">
        <color theme="7" tint="0.39994506668294322"/>
      </left>
      <right style="hair">
        <color theme="7" tint="0.39994506668294322"/>
      </right>
      <top/>
      <bottom/>
      <diagonal/>
    </border>
    <border>
      <left style="hair">
        <color theme="7" tint="0.39994506668294322"/>
      </left>
      <right style="hair">
        <color theme="7" tint="0.39994506668294322"/>
      </right>
      <top/>
      <bottom/>
      <diagonal/>
    </border>
    <border>
      <left style="hair">
        <color theme="7" tint="0.39994506668294322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hair">
        <color theme="7" tint="0.39994506668294322"/>
      </right>
      <top/>
      <bottom style="dotted">
        <color theme="7" tint="0.39994506668294322"/>
      </bottom>
      <diagonal/>
    </border>
    <border>
      <left style="hair">
        <color theme="7" tint="0.39994506668294322"/>
      </left>
      <right style="hair">
        <color theme="7" tint="0.39994506668294322"/>
      </right>
      <top/>
      <bottom style="dotted">
        <color theme="7" tint="0.39994506668294322"/>
      </bottom>
      <diagonal/>
    </border>
    <border>
      <left style="hair">
        <color theme="7" tint="0.39994506668294322"/>
      </left>
      <right style="thin">
        <color theme="7" tint="0.39994506668294322"/>
      </right>
      <top/>
      <bottom style="dotted">
        <color theme="7" tint="0.39994506668294322"/>
      </bottom>
      <diagonal/>
    </border>
    <border>
      <left style="thin">
        <color theme="7" tint="0.39994506668294322"/>
      </left>
      <right style="hair">
        <color theme="7" tint="0.39994506668294322"/>
      </right>
      <top style="dotted">
        <color theme="7" tint="0.39994506668294322"/>
      </top>
      <bottom style="dotted">
        <color theme="7" tint="0.39994506668294322"/>
      </bottom>
      <diagonal/>
    </border>
    <border>
      <left style="hair">
        <color theme="7" tint="0.39994506668294322"/>
      </left>
      <right style="hair">
        <color theme="7" tint="0.39994506668294322"/>
      </right>
      <top style="dotted">
        <color theme="7" tint="0.39994506668294322"/>
      </top>
      <bottom style="dotted">
        <color theme="7" tint="0.39994506668294322"/>
      </bottom>
      <diagonal/>
    </border>
    <border>
      <left style="hair">
        <color theme="7" tint="0.39994506668294322"/>
      </left>
      <right style="thin">
        <color theme="7" tint="0.39994506668294322"/>
      </right>
      <top style="dotted">
        <color theme="7" tint="0.39994506668294322"/>
      </top>
      <bottom style="dotted">
        <color theme="7" tint="0.39994506668294322"/>
      </bottom>
      <diagonal/>
    </border>
    <border>
      <left style="thin">
        <color theme="7" tint="0.39994506668294322"/>
      </left>
      <right style="hair">
        <color theme="7" tint="0.39994506668294322"/>
      </right>
      <top style="dotted">
        <color theme="7" tint="0.39994506668294322"/>
      </top>
      <bottom/>
      <diagonal/>
    </border>
    <border>
      <left style="hair">
        <color theme="7" tint="0.39994506668294322"/>
      </left>
      <right style="hair">
        <color theme="7" tint="0.39994506668294322"/>
      </right>
      <top style="dotted">
        <color theme="7" tint="0.39994506668294322"/>
      </top>
      <bottom/>
      <diagonal/>
    </border>
    <border>
      <left style="hair">
        <color theme="7" tint="0.39994506668294322"/>
      </left>
      <right style="thin">
        <color theme="7" tint="0.39994506668294322"/>
      </right>
      <top style="dotted">
        <color theme="7" tint="0.39994506668294322"/>
      </top>
      <bottom/>
      <diagonal/>
    </border>
    <border>
      <left style="thin">
        <color theme="7" tint="0.39994506668294322"/>
      </left>
      <right/>
      <top/>
      <bottom style="dotted">
        <color theme="7" tint="0.39991454817346722"/>
      </bottom>
      <diagonal/>
    </border>
    <border>
      <left/>
      <right/>
      <top/>
      <bottom style="dotted">
        <color theme="7" tint="0.39991454817346722"/>
      </bottom>
      <diagonal/>
    </border>
    <border>
      <left style="thin">
        <color theme="7" tint="0.39994506668294322"/>
      </left>
      <right/>
      <top style="dotted">
        <color theme="7" tint="0.39991454817346722"/>
      </top>
      <bottom style="dotted">
        <color theme="7" tint="0.39991454817346722"/>
      </bottom>
      <diagonal/>
    </border>
    <border>
      <left/>
      <right/>
      <top style="dotted">
        <color theme="7" tint="0.39991454817346722"/>
      </top>
      <bottom style="dotted">
        <color theme="7" tint="0.39991454817346722"/>
      </bottom>
      <diagonal/>
    </border>
    <border>
      <left style="thin">
        <color theme="7" tint="0.39994506668294322"/>
      </left>
      <right/>
      <top style="dotted">
        <color theme="7" tint="0.39991454817346722"/>
      </top>
      <bottom style="thin">
        <color theme="7" tint="0.39991454817346722"/>
      </bottom>
      <diagonal/>
    </border>
    <border>
      <left/>
      <right/>
      <top style="dotted">
        <color theme="7" tint="0.39991454817346722"/>
      </top>
      <bottom style="thin">
        <color theme="7" tint="0.39991454817346722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readingOrder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0" fillId="0" borderId="0" xfId="0" applyNumberFormat="1"/>
    <xf numFmtId="0" fontId="9" fillId="0" borderId="0" xfId="0" applyFont="1" applyAlignment="1">
      <alignment horizontal="center" vertical="center"/>
    </xf>
    <xf numFmtId="0" fontId="12" fillId="0" borderId="1" xfId="0" applyNumberFormat="1" applyFont="1" applyBorder="1"/>
    <xf numFmtId="0" fontId="9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9" fontId="16" fillId="3" borderId="0" xfId="3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Continuous" vertical="center" wrapText="1"/>
    </xf>
    <xf numFmtId="0" fontId="13" fillId="3" borderId="0" xfId="0" applyFont="1" applyFill="1"/>
    <xf numFmtId="0" fontId="11" fillId="3" borderId="1" xfId="0" applyNumberFormat="1" applyFont="1" applyFill="1" applyBorder="1"/>
    <xf numFmtId="0" fontId="13" fillId="3" borderId="0" xfId="0" applyNumberFormat="1" applyFont="1" applyFill="1"/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0" fillId="3" borderId="14" xfId="0" applyNumberFormat="1" applyFont="1" applyFill="1" applyBorder="1" applyAlignment="1">
      <alignment horizontal="center" vertical="center"/>
    </xf>
    <xf numFmtId="0" fontId="10" fillId="3" borderId="15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9" fontId="7" fillId="0" borderId="18" xfId="3" applyFont="1" applyBorder="1" applyAlignment="1">
      <alignment horizontal="left" vertical="center"/>
    </xf>
    <xf numFmtId="9" fontId="7" fillId="0" borderId="20" xfId="3" applyFont="1" applyBorder="1" applyAlignment="1">
      <alignment horizontal="left" vertical="center"/>
    </xf>
    <xf numFmtId="9" fontId="7" fillId="0" borderId="22" xfId="3" applyFont="1" applyBorder="1" applyAlignment="1">
      <alignment horizontal="left"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/>
    <xf numFmtId="0" fontId="20" fillId="4" borderId="0" xfId="0" applyFont="1" applyFill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24" fillId="4" borderId="0" xfId="0" applyFont="1" applyFill="1" applyBorder="1"/>
    <xf numFmtId="0" fontId="24" fillId="4" borderId="0" xfId="0" applyFont="1" applyFill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3" borderId="0" xfId="0" applyFont="1" applyFill="1"/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right"/>
    </xf>
    <xf numFmtId="1" fontId="28" fillId="5" borderId="0" xfId="0" applyNumberFormat="1" applyFont="1" applyFill="1" applyAlignment="1">
      <alignment horizontal="center" wrapText="1"/>
    </xf>
    <xf numFmtId="0" fontId="0" fillId="0" borderId="0" xfId="0" applyAlignment="1">
      <alignment horizontal="right" wrapText="1"/>
    </xf>
    <xf numFmtId="0" fontId="23" fillId="0" borderId="0" xfId="0" applyFont="1" applyAlignment="1">
      <alignment horizontal="centerContinuous" wrapText="1"/>
    </xf>
    <xf numFmtId="0" fontId="12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9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Porcentagem" xfId="3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center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9" formatCode="dd/mm/yyyy"/>
      <alignment horizontal="general" vertical="bottom" textRotation="0" wrapText="1" indent="0" justifyLastLine="0" shrinkToFit="0" readingOrder="0"/>
    </dxf>
    <dxf>
      <alignment horizontal="centerContinuous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d/mm/yyyy"/>
      <alignment horizontal="general" vertical="bottom" textRotation="0" wrapText="1" indent="0" justifyLastLine="0" shrinkToFit="0" readingOrder="0"/>
    </dxf>
    <dxf>
      <numFmt numFmtId="19" formatCode="dd/mm/yyyy"/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00000"/>
      <color rgb="FFFF2D2D"/>
      <color rgb="FFFFC1C1"/>
      <color rgb="FFFF9B9B"/>
      <color rgb="FFA50021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9.4642816387082052E-2"/>
                  <c:y val="-4.24147037639727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460173456578798"/>
                  <c:y val="4.6960173916396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59420289855073"/>
                      <c:h val="0.24159345536815799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3.8016660960858151E-2"/>
                  <c:y val="1.98339384716073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Expulsivas!$B$8:$B$10</c:f>
              <c:strCache>
                <c:ptCount val="3"/>
                <c:pt idx="0">
                  <c:v>Atos relacionados à corrupção*</c:v>
                </c:pt>
                <c:pt idx="1">
                  <c:v>Abandono; Acúmulo; Avaliação insatifatória</c:v>
                </c:pt>
                <c:pt idx="2">
                  <c:v>Outras fundamentações</c:v>
                </c:pt>
              </c:strCache>
            </c:strRef>
          </c:cat>
          <c:val>
            <c:numRef>
              <c:f>Expulsivas!$C$8:$C$10</c:f>
              <c:numCache>
                <c:formatCode>General</c:formatCode>
                <c:ptCount val="3"/>
                <c:pt idx="0">
                  <c:v>19</c:v>
                </c:pt>
                <c:pt idx="1">
                  <c:v>99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300" b="1" baseline="0"/>
              <a:t>Das decisões publicadas, 18% foram expulsões e 32% foram arquivadas por prescrição</a:t>
            </a:r>
            <a:endParaRPr lang="pt-BR" sz="1300" b="1"/>
          </a:p>
        </c:rich>
      </c:tx>
      <c:layout>
        <c:manualLayout>
          <c:xMode val="edge"/>
          <c:yMode val="edge"/>
          <c:x val="0.18247727034120734"/>
          <c:y val="3.9394852469808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9956505436820399"/>
          <c:y val="0.17652809702381317"/>
          <c:w val="0.76995875515560552"/>
          <c:h val="0.79753616012508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1C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2D2D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'Decisão 2015'!$N$10:$N$17</c:f>
              <c:strCache>
                <c:ptCount val="8"/>
                <c:pt idx="0">
                  <c:v>Arquivamento / prescrição </c:v>
                </c:pt>
                <c:pt idx="1">
                  <c:v>Absolvição</c:v>
                </c:pt>
                <c:pt idx="2">
                  <c:v>Demissão</c:v>
                </c:pt>
                <c:pt idx="3">
                  <c:v>Repreensão</c:v>
                </c:pt>
                <c:pt idx="4">
                  <c:v>Arquivamento / outros</c:v>
                </c:pt>
                <c:pt idx="5">
                  <c:v>Suspensão</c:v>
                </c:pt>
                <c:pt idx="6">
                  <c:v>DBSP</c:v>
                </c:pt>
                <c:pt idx="7">
                  <c:v>Encerra apuração / Instaura PAD</c:v>
                </c:pt>
              </c:strCache>
            </c:strRef>
          </c:cat>
          <c:val>
            <c:numRef>
              <c:f>'Decisão 2015'!$V$10:$V$17</c:f>
              <c:numCache>
                <c:formatCode>General</c:formatCode>
                <c:ptCount val="8"/>
                <c:pt idx="0">
                  <c:v>224</c:v>
                </c:pt>
                <c:pt idx="1">
                  <c:v>144</c:v>
                </c:pt>
                <c:pt idx="2">
                  <c:v>105</c:v>
                </c:pt>
                <c:pt idx="3">
                  <c:v>71</c:v>
                </c:pt>
                <c:pt idx="4">
                  <c:v>70</c:v>
                </c:pt>
                <c:pt idx="5">
                  <c:v>53</c:v>
                </c:pt>
                <c:pt idx="6">
                  <c:v>21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9922120"/>
        <c:axId val="200804632"/>
      </c:barChart>
      <c:catAx>
        <c:axId val="199922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804632"/>
        <c:crosses val="autoZero"/>
        <c:auto val="1"/>
        <c:lblAlgn val="ctr"/>
        <c:lblOffset val="100"/>
        <c:noMultiLvlLbl val="0"/>
      </c:catAx>
      <c:valAx>
        <c:axId val="2008046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922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57631</xdr:rowOff>
    </xdr:from>
    <xdr:to>
      <xdr:col>3</xdr:col>
      <xdr:colOff>21875</xdr:colOff>
      <xdr:row>2</xdr:row>
      <xdr:rowOff>119880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631"/>
          <a:ext cx="469550" cy="462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38581</xdr:rowOff>
    </xdr:from>
    <xdr:to>
      <xdr:col>1</xdr:col>
      <xdr:colOff>12350</xdr:colOff>
      <xdr:row>2</xdr:row>
      <xdr:rowOff>157980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581"/>
          <a:ext cx="469550" cy="443249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4" name="AutoShape 2" descr="http://www.neway-leucate.com/images/pages/spots/post-it.gif"/>
        <xdr:cNvSpPr>
          <a:spLocks noChangeAspect="1" noChangeArrowheads="1"/>
        </xdr:cNvSpPr>
      </xdr:nvSpPr>
      <xdr:spPr bwMode="auto">
        <a:xfrm>
          <a:off x="11944350" y="346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561975</xdr:colOff>
      <xdr:row>12</xdr:row>
      <xdr:rowOff>161925</xdr:rowOff>
    </xdr:from>
    <xdr:to>
      <xdr:col>2</xdr:col>
      <xdr:colOff>419100</xdr:colOff>
      <xdr:row>28</xdr:row>
      <xdr:rowOff>138112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38581</xdr:rowOff>
    </xdr:from>
    <xdr:to>
      <xdr:col>1</xdr:col>
      <xdr:colOff>12350</xdr:colOff>
      <xdr:row>2</xdr:row>
      <xdr:rowOff>157980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581"/>
          <a:ext cx="469550" cy="4432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304800</xdr:rowOff>
    </xdr:to>
    <xdr:sp macro="" textlink="">
      <xdr:nvSpPr>
        <xdr:cNvPr id="3" name="AutoShape 2" descr="http://www.neway-leucate.com/images/pages/spots/post-it.gif"/>
        <xdr:cNvSpPr>
          <a:spLocks noChangeAspect="1" noChangeArrowheads="1"/>
        </xdr:cNvSpPr>
      </xdr:nvSpPr>
      <xdr:spPr bwMode="auto">
        <a:xfrm>
          <a:off x="21907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4800"/>
    <xdr:sp macro="" textlink="">
      <xdr:nvSpPr>
        <xdr:cNvPr id="5" name="AutoShape 2" descr="http://www.neway-leucate.com/images/pages/spots/post-it.gif"/>
        <xdr:cNvSpPr>
          <a:spLocks noChangeAspect="1" noChangeArrowheads="1"/>
        </xdr:cNvSpPr>
      </xdr:nvSpPr>
      <xdr:spPr bwMode="auto">
        <a:xfrm>
          <a:off x="2162175" y="461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38099</xdr:colOff>
      <xdr:row>21</xdr:row>
      <xdr:rowOff>80961</xdr:rowOff>
    </xdr:from>
    <xdr:to>
      <xdr:col>11</xdr:col>
      <xdr:colOff>19049</xdr:colOff>
      <xdr:row>43</xdr:row>
      <xdr:rowOff>228600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29056</xdr:rowOff>
    </xdr:from>
    <xdr:to>
      <xdr:col>0</xdr:col>
      <xdr:colOff>564800</xdr:colOff>
      <xdr:row>2</xdr:row>
      <xdr:rowOff>148455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9056"/>
          <a:ext cx="469550" cy="4432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76200</xdr:rowOff>
    </xdr:to>
    <xdr:sp macro="" textlink="">
      <xdr:nvSpPr>
        <xdr:cNvPr id="3" name="AutoShape 2" descr="http://www.neway-leucate.com/images/pages/spots/post-it.gif"/>
        <xdr:cNvSpPr>
          <a:spLocks noChangeAspect="1" noChangeArrowheads="1"/>
        </xdr:cNvSpPr>
      </xdr:nvSpPr>
      <xdr:spPr bwMode="auto">
        <a:xfrm>
          <a:off x="4457700" y="1042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723901</xdr:colOff>
      <xdr:row>14</xdr:row>
      <xdr:rowOff>76200</xdr:rowOff>
    </xdr:from>
    <xdr:to>
      <xdr:col>8</xdr:col>
      <xdr:colOff>219076</xdr:colOff>
      <xdr:row>36</xdr:row>
      <xdr:rowOff>95250</xdr:rowOff>
    </xdr:to>
    <xdr:sp macro="" textlink="">
      <xdr:nvSpPr>
        <xdr:cNvPr id="4" name="Pergaminho vertical 3"/>
        <xdr:cNvSpPr/>
      </xdr:nvSpPr>
      <xdr:spPr>
        <a:xfrm>
          <a:off x="1333501" y="3924300"/>
          <a:ext cx="5543550" cy="4781550"/>
        </a:xfrm>
        <a:prstGeom prst="verticalScroll">
          <a:avLst/>
        </a:prstGeom>
        <a:solidFill>
          <a:srgbClr val="A5002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1409700</xdr:colOff>
      <xdr:row>19</xdr:row>
      <xdr:rowOff>19050</xdr:rowOff>
    </xdr:from>
    <xdr:to>
      <xdr:col>7</xdr:col>
      <xdr:colOff>76200</xdr:colOff>
      <xdr:row>39</xdr:row>
      <xdr:rowOff>85726</xdr:rowOff>
    </xdr:to>
    <xdr:sp macro="" textlink="">
      <xdr:nvSpPr>
        <xdr:cNvPr id="5" name="CaixaDeTexto 4"/>
        <xdr:cNvSpPr txBox="1"/>
      </xdr:nvSpPr>
      <xdr:spPr>
        <a:xfrm>
          <a:off x="2019300" y="5010150"/>
          <a:ext cx="3981450" cy="425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800" b="1" i="1" u="none" strike="noStrike">
            <a:solidFill>
              <a:schemeClr val="bg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pPr algn="ctr"/>
          <a:r>
            <a:rPr lang="pt-BR" sz="1800" b="1" i="1" u="none" strike="noStrike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Força tarefa - 28/04 a 07/07</a:t>
          </a:r>
          <a:endParaRPr lang="pt-BR" sz="1400">
            <a:solidFill>
              <a:srgbClr val="FFFF00"/>
            </a:solidFill>
            <a:latin typeface="Lucida Bright" panose="02040602050505020304" pitchFamily="18" charset="0"/>
          </a:endParaRPr>
        </a:p>
        <a:p>
          <a:pPr algn="ctr"/>
          <a:endParaRPr lang="pt-BR" sz="1400">
            <a:solidFill>
              <a:schemeClr val="bg1"/>
            </a:solidFill>
            <a:latin typeface="Lucida Bright" panose="02040602050505020304" pitchFamily="18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dias úteis trabalhados      </a:t>
          </a:r>
          <a:r>
            <a:rPr lang="pt-BR" sz="1800" b="1" i="0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49</a:t>
          </a:r>
          <a:r>
            <a:rPr lang="pt-BR" sz="1800" b="1" i="0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</a:t>
          </a:r>
        </a:p>
        <a:p>
          <a:pPr algn="ctr"/>
          <a:endParaRPr lang="pt-BR" sz="1400">
            <a:solidFill>
              <a:schemeClr val="bg1"/>
            </a:solidFill>
            <a:latin typeface="Lucida Bright" panose="02040602050505020304" pitchFamily="18" charset="0"/>
          </a:endParaRPr>
        </a:p>
        <a:p>
          <a:pPr algn="r"/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  procedimentos decididos</a:t>
          </a:r>
          <a:r>
            <a:rPr lang="pt-BR" sz="1400">
              <a:solidFill>
                <a:schemeClr val="bg1"/>
              </a:solidFill>
              <a:latin typeface="Lucida Bright" panose="02040602050505020304" pitchFamily="18" charset="0"/>
            </a:rPr>
            <a:t>   </a:t>
          </a:r>
          <a:r>
            <a:rPr lang="pt-BR" sz="2000" b="1" i="0" u="none" strike="noStrike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447</a:t>
          </a:r>
        </a:p>
        <a:p>
          <a:pPr algn="r"/>
          <a:endParaRPr lang="pt-BR" sz="2000" b="1" i="0" u="none" strike="noStrike">
            <a:solidFill>
              <a:schemeClr val="bg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média de decididos      </a:t>
          </a:r>
          <a:r>
            <a:rPr lang="pt-BR" sz="1800" b="1" i="0" u="none" strike="noStrike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11</a:t>
          </a:r>
          <a:r>
            <a:rPr lang="pt-BR" sz="1800" b="1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</a:t>
          </a:r>
        </a:p>
        <a:p>
          <a:pPr algn="r"/>
          <a:endParaRPr lang="pt-BR" sz="1400">
            <a:solidFill>
              <a:schemeClr val="bg1"/>
            </a:solidFill>
            <a:latin typeface="Lucida Bright" panose="02040602050505020304" pitchFamily="18" charset="0"/>
          </a:endParaRPr>
        </a:p>
        <a:p>
          <a:pPr algn="r"/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decisões</a:t>
          </a:r>
          <a:r>
            <a:rPr lang="pt-BR" sz="1400" b="0" i="0" u="none" strike="noStrike" baseline="0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por servidor / fato</a:t>
          </a:r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  </a:t>
          </a:r>
          <a:r>
            <a:rPr lang="pt-BR" sz="1800" b="1" i="0" u="none" strike="noStrike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565</a:t>
          </a:r>
        </a:p>
        <a:p>
          <a:pPr algn="r"/>
          <a:r>
            <a:rPr lang="pt-BR" sz="1400">
              <a:solidFill>
                <a:schemeClr val="bg1"/>
              </a:solidFill>
              <a:latin typeface="Lucida Bright" panose="02040602050505020304" pitchFamily="18" charset="0"/>
            </a:rPr>
            <a:t>  </a:t>
          </a:r>
        </a:p>
        <a:p>
          <a:pPr algn="r"/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arquivamentos por prescrição   </a:t>
          </a:r>
          <a:r>
            <a:rPr lang="pt-BR" sz="1800" b="1" i="0" u="none" strike="noStrike">
              <a:solidFill>
                <a:srgbClr val="FFFF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224</a:t>
          </a:r>
          <a:r>
            <a:rPr lang="pt-BR" sz="1400" b="0" i="0" u="none" strike="noStrike">
              <a:solidFill>
                <a:schemeClr val="bg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                                             </a:t>
          </a:r>
        </a:p>
      </xdr:txBody>
    </xdr:sp>
    <xdr:clientData/>
  </xdr:twoCellAnchor>
  <xdr:twoCellAnchor>
    <xdr:from>
      <xdr:col>2</xdr:col>
      <xdr:colOff>409575</xdr:colOff>
      <xdr:row>32</xdr:row>
      <xdr:rowOff>66675</xdr:rowOff>
    </xdr:from>
    <xdr:to>
      <xdr:col>2</xdr:col>
      <xdr:colOff>504825</xdr:colOff>
      <xdr:row>33</xdr:row>
      <xdr:rowOff>19050</xdr:rowOff>
    </xdr:to>
    <xdr:sp macro="" textlink="">
      <xdr:nvSpPr>
        <xdr:cNvPr id="6" name="Seta para a direita 5"/>
        <xdr:cNvSpPr/>
      </xdr:nvSpPr>
      <xdr:spPr>
        <a:xfrm>
          <a:off x="2600325" y="7915275"/>
          <a:ext cx="95250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561975</xdr:colOff>
      <xdr:row>29</xdr:row>
      <xdr:rowOff>161925</xdr:rowOff>
    </xdr:from>
    <xdr:to>
      <xdr:col>2</xdr:col>
      <xdr:colOff>657225</xdr:colOff>
      <xdr:row>30</xdr:row>
      <xdr:rowOff>114300</xdr:rowOff>
    </xdr:to>
    <xdr:sp macro="" textlink="">
      <xdr:nvSpPr>
        <xdr:cNvPr id="7" name="Seta para a direita 6"/>
        <xdr:cNvSpPr/>
      </xdr:nvSpPr>
      <xdr:spPr>
        <a:xfrm>
          <a:off x="2752725" y="7439025"/>
          <a:ext cx="95250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504825</xdr:colOff>
      <xdr:row>27</xdr:row>
      <xdr:rowOff>133350</xdr:rowOff>
    </xdr:from>
    <xdr:to>
      <xdr:col>3</xdr:col>
      <xdr:colOff>600075</xdr:colOff>
      <xdr:row>28</xdr:row>
      <xdr:rowOff>47625</xdr:rowOff>
    </xdr:to>
    <xdr:sp macro="" textlink="">
      <xdr:nvSpPr>
        <xdr:cNvPr id="8" name="Seta para a direita 7"/>
        <xdr:cNvSpPr/>
      </xdr:nvSpPr>
      <xdr:spPr>
        <a:xfrm>
          <a:off x="3429000" y="6953250"/>
          <a:ext cx="95250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638175</xdr:colOff>
      <xdr:row>25</xdr:row>
      <xdr:rowOff>19050</xdr:rowOff>
    </xdr:from>
    <xdr:to>
      <xdr:col>3</xdr:col>
      <xdr:colOff>0</xdr:colOff>
      <xdr:row>25</xdr:row>
      <xdr:rowOff>161925</xdr:rowOff>
    </xdr:to>
    <xdr:sp macro="" textlink="">
      <xdr:nvSpPr>
        <xdr:cNvPr id="9" name="Seta para a direita 8"/>
        <xdr:cNvSpPr/>
      </xdr:nvSpPr>
      <xdr:spPr>
        <a:xfrm>
          <a:off x="2828925" y="6381750"/>
          <a:ext cx="95250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304800</xdr:colOff>
      <xdr:row>22</xdr:row>
      <xdr:rowOff>190500</xdr:rowOff>
    </xdr:from>
    <xdr:to>
      <xdr:col>3</xdr:col>
      <xdr:colOff>400050</xdr:colOff>
      <xdr:row>23</xdr:row>
      <xdr:rowOff>104775</xdr:rowOff>
    </xdr:to>
    <xdr:sp macro="" textlink="">
      <xdr:nvSpPr>
        <xdr:cNvPr id="10" name="Seta para a direita 9"/>
        <xdr:cNvSpPr/>
      </xdr:nvSpPr>
      <xdr:spPr>
        <a:xfrm>
          <a:off x="3228975" y="5867400"/>
          <a:ext cx="95250" cy="1428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3746856/Documents/Pas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2"/>
      <sheetName val="Plan2"/>
      <sheetName val="Plan1"/>
    </sheetNames>
    <sheetDataSet>
      <sheetData sheetId="0" refreshError="1"/>
      <sheetData sheetId="1" refreshError="1"/>
      <sheetData sheetId="2">
        <row r="1">
          <cell r="C1" t="str">
            <v>Data</v>
          </cell>
        </row>
        <row r="3">
          <cell r="H3">
            <v>6</v>
          </cell>
        </row>
        <row r="4">
          <cell r="H4">
            <v>27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4" displayName="Tabela4" ref="B8:O28" totalsRowCount="1" headerRowDxfId="29" dataDxfId="28" totalsRowDxfId="27">
  <tableColumns count="14">
    <tableColumn id="24" name="Nº PAD" dataDxfId="26" totalsRowDxfId="25"/>
    <tableColumn id="25" name="ANO PAD" dataDxfId="24" totalsRowDxfId="23"/>
    <tableColumn id="26" name="INSTAURADO" dataDxfId="22" totalsRowDxfId="21"/>
    <tableColumn id="4" name="SERVIDOR EXPULSO" dataDxfId="20" totalsRowDxfId="19"/>
    <tableColumn id="5" name="MASP" dataDxfId="18" totalsRowDxfId="17"/>
    <tableColumn id="6" name="CARGO" dataDxfId="16" totalsRowDxfId="15"/>
    <tableColumn id="9" name="ÓRGÃO" dataDxfId="14" totalsRowDxfId="13"/>
    <tableColumn id="11" name="REGIONAL" dataDxfId="12" totalsRowDxfId="11"/>
    <tableColumn id="22" name="IRREGULARIDADE" dataDxfId="10" totalsRowDxfId="9"/>
    <tableColumn id="36" name="DECISÃO CGE" dataDxfId="8" totalsRowDxfId="7"/>
    <tableColumn id="37" name="FUNDAMENTAÇÃO DA DECISÃO" dataDxfId="6" totalsRowDxfId="5"/>
    <tableColumn id="38" name="BASE LEGAL" dataDxfId="4" totalsRowDxfId="3"/>
    <tableColumn id="39" name="DECISÃO CGE &quot;MG&quot;" totalsRowLabel="Média de dias para conclusão dos processos" dataDxfId="2" totalsRowDxfId="1"/>
    <tableColumn id="40" name="DECIDIDO (dias)" totalsRowFunction="custom" totalsRowDxfId="0">
      <totalsRowFormula>AVERAGE(Tabela4[DECIDIDO (dias)])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9"/>
  <sheetViews>
    <sheetView zoomScaleNormal="100" workbookViewId="0">
      <selection activeCell="K11" sqref="K11"/>
    </sheetView>
  </sheetViews>
  <sheetFormatPr defaultRowHeight="15" x14ac:dyDescent="0.25"/>
  <cols>
    <col min="1" max="1" width="4.28515625" style="1" customWidth="1"/>
    <col min="2" max="2" width="4.7109375" style="96" customWidth="1"/>
    <col min="3" max="3" width="5.85546875" style="96" customWidth="1"/>
    <col min="4" max="4" width="12.7109375" style="96" customWidth="1"/>
    <col min="5" max="5" width="22.7109375" style="96" customWidth="1"/>
    <col min="6" max="6" width="11.85546875" style="96" customWidth="1"/>
    <col min="7" max="7" width="22.7109375" style="96" customWidth="1"/>
    <col min="8" max="8" width="8.42578125" style="96" customWidth="1"/>
    <col min="9" max="9" width="15.7109375" style="96" customWidth="1"/>
    <col min="10" max="10" width="18.5703125" style="96" customWidth="1"/>
    <col min="11" max="12" width="17.7109375" style="96" customWidth="1"/>
    <col min="13" max="13" width="9.140625" style="96"/>
    <col min="14" max="14" width="14.85546875" style="96" customWidth="1"/>
    <col min="15" max="15" width="10.85546875" style="96" customWidth="1"/>
    <col min="16" max="16" width="21.28515625" style="1" customWidth="1"/>
    <col min="17" max="17" width="20.5703125" style="1" customWidth="1"/>
    <col min="18" max="18" width="17.140625" style="1" customWidth="1"/>
    <col min="19" max="16384" width="9.140625" style="1"/>
  </cols>
  <sheetData>
    <row r="1" spans="1:15" ht="15.75" x14ac:dyDescent="0.25">
      <c r="D1" s="5" t="s">
        <v>0</v>
      </c>
      <c r="E1" s="97"/>
      <c r="F1" s="97"/>
      <c r="G1" s="97"/>
    </row>
    <row r="2" spans="1:15" ht="15.75" x14ac:dyDescent="0.25">
      <c r="D2" s="33" t="s">
        <v>1</v>
      </c>
      <c r="E2" s="97"/>
      <c r="F2" s="97"/>
    </row>
    <row r="3" spans="1:15" ht="15.75" x14ac:dyDescent="0.25">
      <c r="D3" s="33" t="s">
        <v>2</v>
      </c>
    </row>
    <row r="4" spans="1:15" ht="12" customHeight="1" x14ac:dyDescent="0.25"/>
    <row r="5" spans="1:15" ht="42" x14ac:dyDescent="0.35">
      <c r="D5" s="104" t="s">
        <v>139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15.75" x14ac:dyDescent="0.25">
      <c r="D6" s="106" t="s">
        <v>141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5" x14ac:dyDescent="0.25">
      <c r="N7" s="105" t="s">
        <v>140</v>
      </c>
      <c r="O7" s="105"/>
    </row>
    <row r="8" spans="1:15" ht="27.75" customHeight="1" x14ac:dyDescent="0.25">
      <c r="B8" s="107" t="s">
        <v>136</v>
      </c>
      <c r="C8" s="107" t="s">
        <v>135</v>
      </c>
      <c r="D8" s="107" t="s">
        <v>134</v>
      </c>
      <c r="E8" s="107" t="s">
        <v>133</v>
      </c>
      <c r="F8" s="107" t="s">
        <v>132</v>
      </c>
      <c r="G8" s="107" t="s">
        <v>131</v>
      </c>
      <c r="H8" s="107" t="s">
        <v>130</v>
      </c>
      <c r="I8" s="107" t="s">
        <v>129</v>
      </c>
      <c r="J8" s="107" t="s">
        <v>128</v>
      </c>
      <c r="K8" s="107" t="s">
        <v>127</v>
      </c>
      <c r="L8" s="107" t="s">
        <v>137</v>
      </c>
      <c r="M8" s="107" t="s">
        <v>126</v>
      </c>
      <c r="N8" s="107" t="s">
        <v>125</v>
      </c>
      <c r="O8" s="107" t="s">
        <v>124</v>
      </c>
    </row>
    <row r="9" spans="1:15" ht="30" customHeight="1" x14ac:dyDescent="0.25">
      <c r="A9" s="1">
        <v>1</v>
      </c>
      <c r="B9" s="96">
        <v>2</v>
      </c>
      <c r="C9" s="96">
        <v>2014</v>
      </c>
      <c r="D9" s="99">
        <v>41681</v>
      </c>
      <c r="E9" s="96" t="s">
        <v>123</v>
      </c>
      <c r="F9" s="103" t="s">
        <v>122</v>
      </c>
      <c r="G9" s="96" t="s">
        <v>95</v>
      </c>
      <c r="H9" s="96" t="s">
        <v>94</v>
      </c>
      <c r="I9" s="96" t="s">
        <v>66</v>
      </c>
      <c r="J9" s="96" t="s">
        <v>86</v>
      </c>
      <c r="K9" s="96" t="s">
        <v>35</v>
      </c>
      <c r="L9" s="100" t="s">
        <v>50</v>
      </c>
      <c r="M9" s="96" t="s">
        <v>121</v>
      </c>
      <c r="N9" s="99">
        <v>42147</v>
      </c>
      <c r="O9" s="96">
        <v>466</v>
      </c>
    </row>
    <row r="10" spans="1:15" ht="30" customHeight="1" x14ac:dyDescent="0.25">
      <c r="A10" s="1">
        <v>2</v>
      </c>
      <c r="B10" s="96">
        <v>2</v>
      </c>
      <c r="C10" s="96">
        <v>2013</v>
      </c>
      <c r="D10" s="99">
        <v>41376</v>
      </c>
      <c r="E10" s="96" t="s">
        <v>120</v>
      </c>
      <c r="F10" s="103" t="s">
        <v>119</v>
      </c>
      <c r="G10" s="96" t="s">
        <v>118</v>
      </c>
      <c r="H10" s="96" t="s">
        <v>114</v>
      </c>
      <c r="I10" s="96" t="s">
        <v>44</v>
      </c>
      <c r="J10" s="96" t="s">
        <v>43</v>
      </c>
      <c r="K10" s="96" t="s">
        <v>35</v>
      </c>
      <c r="L10" s="100" t="s">
        <v>50</v>
      </c>
      <c r="M10" s="96" t="s">
        <v>112</v>
      </c>
      <c r="N10" s="99">
        <v>42185</v>
      </c>
      <c r="O10" s="96">
        <v>809</v>
      </c>
    </row>
    <row r="11" spans="1:15" ht="30" customHeight="1" x14ac:dyDescent="0.25">
      <c r="A11" s="1">
        <v>3</v>
      </c>
      <c r="B11" s="96">
        <v>9</v>
      </c>
      <c r="C11" s="96">
        <v>2012</v>
      </c>
      <c r="D11" s="99">
        <v>41157</v>
      </c>
      <c r="E11" s="96" t="s">
        <v>117</v>
      </c>
      <c r="F11" s="103" t="s">
        <v>116</v>
      </c>
      <c r="G11" s="96" t="s">
        <v>115</v>
      </c>
      <c r="H11" s="96" t="s">
        <v>114</v>
      </c>
      <c r="I11" s="96" t="s">
        <v>113</v>
      </c>
      <c r="J11" s="96" t="s">
        <v>43</v>
      </c>
      <c r="K11" s="96" t="s">
        <v>35</v>
      </c>
      <c r="L11" s="100" t="s">
        <v>50</v>
      </c>
      <c r="M11" s="96" t="s">
        <v>112</v>
      </c>
      <c r="N11" s="99">
        <v>42047</v>
      </c>
      <c r="O11" s="96">
        <v>890</v>
      </c>
    </row>
    <row r="12" spans="1:15" ht="30" customHeight="1" x14ac:dyDescent="0.25">
      <c r="A12" s="1">
        <v>4</v>
      </c>
      <c r="B12" s="96">
        <v>10</v>
      </c>
      <c r="C12" s="96">
        <v>2014</v>
      </c>
      <c r="D12" s="99">
        <v>41723</v>
      </c>
      <c r="E12" s="96" t="s">
        <v>111</v>
      </c>
      <c r="F12" s="103" t="s">
        <v>110</v>
      </c>
      <c r="G12" s="96" t="s">
        <v>95</v>
      </c>
      <c r="H12" s="96" t="s">
        <v>94</v>
      </c>
      <c r="I12" s="96" t="s">
        <v>66</v>
      </c>
      <c r="J12" s="96" t="s">
        <v>43</v>
      </c>
      <c r="K12" s="96" t="s">
        <v>35</v>
      </c>
      <c r="L12" s="100" t="s">
        <v>50</v>
      </c>
      <c r="M12" s="96" t="s">
        <v>91</v>
      </c>
      <c r="N12" s="99">
        <v>42185</v>
      </c>
      <c r="O12" s="96">
        <v>462</v>
      </c>
    </row>
    <row r="13" spans="1:15" ht="30" customHeight="1" x14ac:dyDescent="0.25">
      <c r="A13" s="1">
        <v>5</v>
      </c>
      <c r="B13" s="96">
        <v>16</v>
      </c>
      <c r="C13" s="96">
        <v>2013</v>
      </c>
      <c r="D13" s="99">
        <v>41559</v>
      </c>
      <c r="E13" s="96" t="s">
        <v>109</v>
      </c>
      <c r="F13" s="103" t="s">
        <v>108</v>
      </c>
      <c r="G13" s="96" t="s">
        <v>95</v>
      </c>
      <c r="H13" s="96" t="s">
        <v>94</v>
      </c>
      <c r="I13" s="96" t="s">
        <v>66</v>
      </c>
      <c r="J13" s="96" t="s">
        <v>107</v>
      </c>
      <c r="K13" s="96" t="s">
        <v>35</v>
      </c>
      <c r="L13" s="100" t="s">
        <v>34</v>
      </c>
      <c r="M13" s="96" t="s">
        <v>106</v>
      </c>
      <c r="N13" s="99">
        <v>42049</v>
      </c>
      <c r="O13" s="96">
        <v>490</v>
      </c>
    </row>
    <row r="14" spans="1:15" ht="30" customHeight="1" x14ac:dyDescent="0.25">
      <c r="A14" s="1">
        <v>6</v>
      </c>
      <c r="B14" s="96">
        <v>18</v>
      </c>
      <c r="C14" s="96">
        <v>2013</v>
      </c>
      <c r="D14" s="99">
        <v>41559</v>
      </c>
      <c r="E14" s="96" t="s">
        <v>105</v>
      </c>
      <c r="F14" s="103" t="s">
        <v>104</v>
      </c>
      <c r="G14" s="96" t="s">
        <v>95</v>
      </c>
      <c r="H14" s="96" t="s">
        <v>94</v>
      </c>
      <c r="I14" s="96" t="s">
        <v>103</v>
      </c>
      <c r="J14" s="96" t="s">
        <v>43</v>
      </c>
      <c r="K14" s="96" t="s">
        <v>35</v>
      </c>
      <c r="L14" s="100" t="s">
        <v>34</v>
      </c>
      <c r="M14" s="96" t="s">
        <v>102</v>
      </c>
      <c r="N14" s="99">
        <v>42185</v>
      </c>
      <c r="O14" s="96">
        <v>626</v>
      </c>
    </row>
    <row r="15" spans="1:15" ht="30" customHeight="1" x14ac:dyDescent="0.25">
      <c r="A15" s="1">
        <v>7</v>
      </c>
      <c r="B15" s="96">
        <v>20</v>
      </c>
      <c r="C15" s="96">
        <v>2012</v>
      </c>
      <c r="D15" s="99">
        <v>41083</v>
      </c>
      <c r="E15" s="96" t="s">
        <v>101</v>
      </c>
      <c r="F15" s="103" t="s">
        <v>100</v>
      </c>
      <c r="G15" s="96" t="s">
        <v>95</v>
      </c>
      <c r="H15" s="96" t="s">
        <v>94</v>
      </c>
      <c r="I15" s="96" t="s">
        <v>99</v>
      </c>
      <c r="J15" s="96" t="s">
        <v>43</v>
      </c>
      <c r="K15" s="96" t="s">
        <v>35</v>
      </c>
      <c r="L15" s="100" t="s">
        <v>34</v>
      </c>
      <c r="M15" s="96" t="s">
        <v>98</v>
      </c>
      <c r="N15" s="99">
        <v>42154</v>
      </c>
      <c r="O15" s="96">
        <v>1071</v>
      </c>
    </row>
    <row r="16" spans="1:15" ht="30" customHeight="1" x14ac:dyDescent="0.25">
      <c r="A16" s="1">
        <v>8</v>
      </c>
      <c r="B16" s="96">
        <v>28</v>
      </c>
      <c r="C16" s="96">
        <v>2012</v>
      </c>
      <c r="D16" s="99">
        <v>41197</v>
      </c>
      <c r="E16" s="96" t="s">
        <v>97</v>
      </c>
      <c r="F16" s="103" t="s">
        <v>96</v>
      </c>
      <c r="G16" s="96" t="s">
        <v>95</v>
      </c>
      <c r="H16" s="96" t="s">
        <v>94</v>
      </c>
      <c r="I16" s="96" t="s">
        <v>93</v>
      </c>
      <c r="J16" s="96" t="s">
        <v>43</v>
      </c>
      <c r="K16" s="96" t="s">
        <v>35</v>
      </c>
      <c r="L16" s="100" t="s">
        <v>92</v>
      </c>
      <c r="M16" s="96" t="s">
        <v>91</v>
      </c>
      <c r="N16" s="99">
        <v>42187</v>
      </c>
      <c r="O16" s="96">
        <v>990</v>
      </c>
    </row>
    <row r="17" spans="1:15" ht="30" customHeight="1" x14ac:dyDescent="0.25">
      <c r="A17" s="1">
        <v>9</v>
      </c>
      <c r="B17" s="96">
        <v>75</v>
      </c>
      <c r="C17" s="96">
        <v>2014</v>
      </c>
      <c r="D17" s="99">
        <v>41724</v>
      </c>
      <c r="E17" s="96" t="s">
        <v>90</v>
      </c>
      <c r="F17" s="103" t="s">
        <v>89</v>
      </c>
      <c r="G17" s="96" t="s">
        <v>88</v>
      </c>
      <c r="H17" s="96" t="s">
        <v>38</v>
      </c>
      <c r="I17" s="96" t="s">
        <v>87</v>
      </c>
      <c r="J17" s="96" t="s">
        <v>86</v>
      </c>
      <c r="K17" s="96" t="s">
        <v>35</v>
      </c>
      <c r="L17" s="100" t="s">
        <v>34</v>
      </c>
      <c r="M17" s="96" t="s">
        <v>85</v>
      </c>
      <c r="N17" s="99">
        <v>42174</v>
      </c>
      <c r="O17" s="96">
        <v>450</v>
      </c>
    </row>
    <row r="18" spans="1:15" ht="30" customHeight="1" x14ac:dyDescent="0.25">
      <c r="A18" s="1">
        <v>10</v>
      </c>
      <c r="B18" s="96">
        <v>165</v>
      </c>
      <c r="C18" s="96">
        <v>2013</v>
      </c>
      <c r="D18" s="99">
        <v>41459</v>
      </c>
      <c r="E18" s="96" t="s">
        <v>84</v>
      </c>
      <c r="F18" s="103" t="s">
        <v>83</v>
      </c>
      <c r="G18" s="96" t="s">
        <v>82</v>
      </c>
      <c r="H18" s="96" t="s">
        <v>38</v>
      </c>
      <c r="I18" s="96" t="s">
        <v>81</v>
      </c>
      <c r="J18" s="96" t="s">
        <v>51</v>
      </c>
      <c r="K18" s="96" t="s">
        <v>35</v>
      </c>
      <c r="L18" s="100" t="s">
        <v>50</v>
      </c>
      <c r="M18" s="96" t="s">
        <v>49</v>
      </c>
      <c r="N18" s="99">
        <v>42185</v>
      </c>
      <c r="O18" s="96">
        <v>726</v>
      </c>
    </row>
    <row r="19" spans="1:15" ht="30" customHeight="1" x14ac:dyDescent="0.25">
      <c r="A19" s="1">
        <v>11</v>
      </c>
      <c r="B19" s="96">
        <v>120</v>
      </c>
      <c r="C19" s="96">
        <v>2013</v>
      </c>
      <c r="D19" s="99">
        <v>41411</v>
      </c>
      <c r="E19" s="96" t="s">
        <v>80</v>
      </c>
      <c r="F19" s="103" t="s">
        <v>79</v>
      </c>
      <c r="G19" s="96" t="s">
        <v>39</v>
      </c>
      <c r="H19" s="96" t="s">
        <v>38</v>
      </c>
      <c r="I19" s="96" t="s">
        <v>78</v>
      </c>
      <c r="J19" s="96" t="s">
        <v>51</v>
      </c>
      <c r="K19" s="96" t="s">
        <v>10</v>
      </c>
      <c r="L19" s="100" t="s">
        <v>50</v>
      </c>
      <c r="M19" s="96" t="s">
        <v>77</v>
      </c>
      <c r="N19" s="99">
        <v>42165</v>
      </c>
      <c r="O19" s="96">
        <v>754</v>
      </c>
    </row>
    <row r="20" spans="1:15" ht="30" customHeight="1" x14ac:dyDescent="0.25">
      <c r="A20" s="1">
        <v>12</v>
      </c>
      <c r="B20" s="96">
        <v>83</v>
      </c>
      <c r="C20" s="96">
        <v>2013</v>
      </c>
      <c r="D20" s="99">
        <v>41384</v>
      </c>
      <c r="E20" s="96" t="s">
        <v>76</v>
      </c>
      <c r="F20" s="103" t="s">
        <v>75</v>
      </c>
      <c r="G20" s="96" t="s">
        <v>68</v>
      </c>
      <c r="H20" s="96" t="s">
        <v>67</v>
      </c>
      <c r="I20" s="96" t="s">
        <v>66</v>
      </c>
      <c r="J20" s="96" t="s">
        <v>43</v>
      </c>
      <c r="K20" s="96" t="s">
        <v>35</v>
      </c>
      <c r="L20" s="100" t="s">
        <v>50</v>
      </c>
      <c r="M20" s="96" t="s">
        <v>65</v>
      </c>
      <c r="N20" s="99">
        <v>42175</v>
      </c>
      <c r="O20" s="96">
        <v>791</v>
      </c>
    </row>
    <row r="21" spans="1:15" ht="30" customHeight="1" x14ac:dyDescent="0.25">
      <c r="A21" s="1">
        <v>13</v>
      </c>
      <c r="B21" s="96">
        <v>83</v>
      </c>
      <c r="C21" s="96">
        <v>2013</v>
      </c>
      <c r="D21" s="99">
        <v>41384</v>
      </c>
      <c r="E21" s="96" t="s">
        <v>74</v>
      </c>
      <c r="F21" s="103" t="s">
        <v>73</v>
      </c>
      <c r="G21" s="96" t="s">
        <v>72</v>
      </c>
      <c r="H21" s="96" t="s">
        <v>67</v>
      </c>
      <c r="I21" s="96" t="s">
        <v>66</v>
      </c>
      <c r="J21" s="96" t="s">
        <v>43</v>
      </c>
      <c r="K21" s="96" t="s">
        <v>35</v>
      </c>
      <c r="L21" s="100" t="s">
        <v>50</v>
      </c>
      <c r="M21" s="96" t="s">
        <v>71</v>
      </c>
      <c r="N21" s="99">
        <v>42175</v>
      </c>
      <c r="O21" s="96">
        <v>791</v>
      </c>
    </row>
    <row r="22" spans="1:15" ht="30" customHeight="1" x14ac:dyDescent="0.25">
      <c r="A22" s="1">
        <v>14</v>
      </c>
      <c r="B22" s="96">
        <v>83</v>
      </c>
      <c r="C22" s="96">
        <v>2013</v>
      </c>
      <c r="D22" s="99">
        <v>41384</v>
      </c>
      <c r="E22" s="96" t="s">
        <v>70</v>
      </c>
      <c r="F22" s="103" t="s">
        <v>69</v>
      </c>
      <c r="G22" s="96" t="s">
        <v>68</v>
      </c>
      <c r="H22" s="96" t="s">
        <v>67</v>
      </c>
      <c r="I22" s="96" t="s">
        <v>66</v>
      </c>
      <c r="J22" s="96" t="s">
        <v>43</v>
      </c>
      <c r="K22" s="96" t="s">
        <v>35</v>
      </c>
      <c r="L22" s="100" t="s">
        <v>50</v>
      </c>
      <c r="M22" s="96" t="s">
        <v>65</v>
      </c>
      <c r="N22" s="99">
        <v>42175</v>
      </c>
      <c r="O22" s="96">
        <v>791</v>
      </c>
    </row>
    <row r="23" spans="1:15" ht="30" customHeight="1" x14ac:dyDescent="0.25">
      <c r="A23" s="1">
        <v>15</v>
      </c>
      <c r="B23" s="96">
        <v>14</v>
      </c>
      <c r="C23" s="96">
        <v>2013</v>
      </c>
      <c r="D23" s="99">
        <v>41325</v>
      </c>
      <c r="E23" s="96" t="s">
        <v>64</v>
      </c>
      <c r="F23" s="103" t="s">
        <v>63</v>
      </c>
      <c r="G23" s="96" t="s">
        <v>62</v>
      </c>
      <c r="H23" s="96" t="s">
        <v>38</v>
      </c>
      <c r="I23" s="96" t="s">
        <v>61</v>
      </c>
      <c r="J23" s="96" t="s">
        <v>60</v>
      </c>
      <c r="K23" s="96" t="s">
        <v>35</v>
      </c>
      <c r="L23" s="100" t="s">
        <v>50</v>
      </c>
      <c r="M23" s="96" t="s">
        <v>59</v>
      </c>
      <c r="N23" s="99">
        <v>42174</v>
      </c>
      <c r="O23" s="96">
        <v>849</v>
      </c>
    </row>
    <row r="24" spans="1:15" ht="30" customHeight="1" x14ac:dyDescent="0.25">
      <c r="A24" s="1">
        <v>16</v>
      </c>
      <c r="B24" s="96">
        <v>343</v>
      </c>
      <c r="C24" s="96">
        <v>2011</v>
      </c>
      <c r="D24" s="99">
        <v>40880</v>
      </c>
      <c r="E24" s="96" t="s">
        <v>58</v>
      </c>
      <c r="F24" s="103" t="s">
        <v>57</v>
      </c>
      <c r="G24" s="96" t="s">
        <v>56</v>
      </c>
      <c r="H24" s="96" t="s">
        <v>38</v>
      </c>
      <c r="I24" s="96" t="s">
        <v>52</v>
      </c>
      <c r="J24" s="96" t="s">
        <v>51</v>
      </c>
      <c r="K24" s="96" t="s">
        <v>35</v>
      </c>
      <c r="L24" s="100" t="s">
        <v>50</v>
      </c>
      <c r="M24" s="96" t="s">
        <v>49</v>
      </c>
      <c r="N24" s="99">
        <v>42185</v>
      </c>
      <c r="O24" s="96">
        <v>1305</v>
      </c>
    </row>
    <row r="25" spans="1:15" ht="30" customHeight="1" x14ac:dyDescent="0.25">
      <c r="A25" s="1">
        <v>17</v>
      </c>
      <c r="B25" s="96">
        <v>343</v>
      </c>
      <c r="C25" s="96">
        <v>2011</v>
      </c>
      <c r="D25" s="99">
        <v>40880</v>
      </c>
      <c r="E25" s="96" t="s">
        <v>55</v>
      </c>
      <c r="F25" s="103" t="s">
        <v>54</v>
      </c>
      <c r="G25" s="96" t="s">
        <v>53</v>
      </c>
      <c r="H25" s="96" t="s">
        <v>38</v>
      </c>
      <c r="I25" s="96" t="s">
        <v>52</v>
      </c>
      <c r="J25" s="96" t="s">
        <v>51</v>
      </c>
      <c r="K25" s="96" t="s">
        <v>35</v>
      </c>
      <c r="L25" s="100" t="s">
        <v>50</v>
      </c>
      <c r="M25" s="96" t="s">
        <v>49</v>
      </c>
      <c r="N25" s="99">
        <v>42185</v>
      </c>
      <c r="O25" s="96">
        <v>1305</v>
      </c>
    </row>
    <row r="26" spans="1:15" ht="30" customHeight="1" x14ac:dyDescent="0.25">
      <c r="A26" s="1">
        <v>18</v>
      </c>
      <c r="B26" s="96">
        <v>193</v>
      </c>
      <c r="C26" s="96">
        <v>2011</v>
      </c>
      <c r="D26" s="99">
        <v>40739</v>
      </c>
      <c r="E26" s="96" t="s">
        <v>48</v>
      </c>
      <c r="F26" s="103" t="s">
        <v>47</v>
      </c>
      <c r="G26" s="96" t="s">
        <v>46</v>
      </c>
      <c r="H26" s="96" t="s">
        <v>45</v>
      </c>
      <c r="I26" s="96" t="s">
        <v>44</v>
      </c>
      <c r="J26" s="96" t="s">
        <v>43</v>
      </c>
      <c r="K26" s="96" t="s">
        <v>35</v>
      </c>
      <c r="L26" s="100" t="s">
        <v>34</v>
      </c>
      <c r="M26" s="96" t="s">
        <v>42</v>
      </c>
      <c r="N26" s="99">
        <v>42154</v>
      </c>
      <c r="O26" s="96">
        <v>1415</v>
      </c>
    </row>
    <row r="27" spans="1:15" ht="30" customHeight="1" x14ac:dyDescent="0.25">
      <c r="A27" s="1">
        <v>19</v>
      </c>
      <c r="B27" s="96">
        <v>87</v>
      </c>
      <c r="C27" s="96">
        <v>2011</v>
      </c>
      <c r="D27" s="99">
        <v>40668</v>
      </c>
      <c r="E27" s="96" t="s">
        <v>41</v>
      </c>
      <c r="F27" s="103" t="s">
        <v>40</v>
      </c>
      <c r="G27" s="96" t="s">
        <v>39</v>
      </c>
      <c r="H27" s="96" t="s">
        <v>38</v>
      </c>
      <c r="I27" s="96" t="s">
        <v>37</v>
      </c>
      <c r="J27" s="96" t="s">
        <v>36</v>
      </c>
      <c r="K27" s="96" t="s">
        <v>35</v>
      </c>
      <c r="L27" s="100" t="s">
        <v>34</v>
      </c>
      <c r="M27" s="96" t="s">
        <v>33</v>
      </c>
      <c r="N27" s="99">
        <v>42154</v>
      </c>
      <c r="O27" s="96">
        <v>1486</v>
      </c>
    </row>
    <row r="28" spans="1:15" ht="21" x14ac:dyDescent="0.35">
      <c r="D28" s="99"/>
      <c r="L28" s="98"/>
      <c r="M28" s="97"/>
      <c r="N28" s="101" t="s">
        <v>138</v>
      </c>
      <c r="O28" s="102">
        <f>AVERAGE(Tabela4[DECIDIDO (dias)])</f>
        <v>866.68421052631584</v>
      </c>
    </row>
    <row r="29" spans="1:15" x14ac:dyDescent="0.25">
      <c r="N29" s="1"/>
    </row>
  </sheetData>
  <pageMargins left="0.51181102362204722" right="0.51181102362204722" top="0.59055118110236227" bottom="0.39370078740157483" header="0.31496062992125984" footer="0.31496062992125984"/>
  <pageSetup paperSize="9" scale="7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B1:V36"/>
  <sheetViews>
    <sheetView topLeftCell="A67" zoomScaleNormal="100" workbookViewId="0">
      <selection activeCell="F32" sqref="F32"/>
    </sheetView>
  </sheetViews>
  <sheetFormatPr defaultRowHeight="18.75" x14ac:dyDescent="0.25"/>
  <cols>
    <col min="1" max="1" width="9.140625" style="1"/>
    <col min="2" max="2" width="71.85546875" style="1" customWidth="1"/>
    <col min="3" max="3" width="8.85546875" style="4" customWidth="1"/>
    <col min="4" max="9" width="10.140625" style="4" customWidth="1"/>
    <col min="10" max="10" width="12.7109375" style="17" customWidth="1"/>
    <col min="11" max="12" width="9.140625" style="1"/>
    <col min="13" max="13" width="9.140625" style="43"/>
    <col min="14" max="14" width="26.42578125" style="43" customWidth="1"/>
    <col min="15" max="15" width="13.28515625" style="43" customWidth="1"/>
    <col min="16" max="22" width="9.140625" style="43"/>
    <col min="23" max="16384" width="9.140625" style="1"/>
  </cols>
  <sheetData>
    <row r="1" spans="2:22" ht="12.75" customHeight="1" x14ac:dyDescent="0.25">
      <c r="B1" s="5" t="s">
        <v>0</v>
      </c>
      <c r="C1" s="34"/>
      <c r="D1" s="34"/>
      <c r="E1" s="34"/>
      <c r="F1" s="34"/>
      <c r="G1" s="34"/>
      <c r="H1" s="34"/>
      <c r="I1" s="34"/>
    </row>
    <row r="2" spans="2:22" ht="12.75" customHeight="1" x14ac:dyDescent="0.25">
      <c r="B2" s="33" t="s">
        <v>1</v>
      </c>
      <c r="C2" s="34"/>
      <c r="D2" s="34"/>
      <c r="E2" s="34"/>
      <c r="F2" s="34"/>
      <c r="G2" s="34"/>
      <c r="H2" s="34"/>
      <c r="I2" s="34"/>
      <c r="J2" s="19"/>
    </row>
    <row r="3" spans="2:22" ht="12.75" customHeight="1" x14ac:dyDescent="0.25">
      <c r="B3" s="33" t="s">
        <v>2</v>
      </c>
      <c r="C3" s="34"/>
      <c r="D3" s="34"/>
      <c r="E3" s="34"/>
      <c r="F3" s="34"/>
      <c r="G3" s="34"/>
      <c r="H3" s="34"/>
      <c r="I3" s="34"/>
      <c r="J3" s="19"/>
    </row>
    <row r="4" spans="2:22" ht="27.75" customHeight="1" x14ac:dyDescent="0.25">
      <c r="B4" s="36"/>
      <c r="C4" s="34"/>
      <c r="D4" s="34"/>
      <c r="E4" s="34"/>
      <c r="F4" s="34"/>
      <c r="G4" s="34"/>
      <c r="H4" s="34"/>
      <c r="I4" s="34"/>
      <c r="J4" s="19"/>
    </row>
    <row r="5" spans="2:22" s="113" customFormat="1" ht="46.5" customHeight="1" x14ac:dyDescent="0.25">
      <c r="B5" s="116" t="s">
        <v>144</v>
      </c>
      <c r="C5" s="116"/>
      <c r="D5" s="111"/>
      <c r="E5" s="111"/>
      <c r="F5" s="111"/>
      <c r="G5" s="111"/>
      <c r="H5" s="111"/>
      <c r="I5" s="111"/>
      <c r="J5" s="112"/>
      <c r="M5" s="114"/>
      <c r="N5" s="114"/>
      <c r="O5" s="114"/>
      <c r="P5" s="114"/>
      <c r="Q5" s="114"/>
      <c r="R5" s="114"/>
      <c r="S5" s="114"/>
      <c r="T5" s="114"/>
      <c r="U5" s="114"/>
      <c r="V5" s="114"/>
    </row>
    <row r="6" spans="2:22" s="113" customFormat="1" ht="36" customHeight="1" x14ac:dyDescent="0.25">
      <c r="B6" s="115"/>
      <c r="C6" s="115"/>
      <c r="D6" s="111"/>
      <c r="E6" s="111"/>
      <c r="F6" s="111"/>
      <c r="G6" s="111"/>
      <c r="H6" s="111"/>
      <c r="I6" s="111"/>
      <c r="J6" s="112"/>
      <c r="M6" s="114"/>
      <c r="N6" s="114"/>
      <c r="O6" s="114"/>
      <c r="P6" s="114"/>
      <c r="Q6" s="114"/>
      <c r="R6" s="114"/>
      <c r="S6" s="114"/>
      <c r="T6" s="114"/>
      <c r="U6" s="114"/>
      <c r="V6" s="114"/>
    </row>
    <row r="7" spans="2:22" s="90" customFormat="1" ht="19.5" x14ac:dyDescent="0.3">
      <c r="B7" s="88" t="s">
        <v>30</v>
      </c>
      <c r="C7" s="93" t="s">
        <v>31</v>
      </c>
      <c r="F7" s="91"/>
      <c r="G7" s="91"/>
      <c r="H7" s="91"/>
      <c r="I7" s="91"/>
      <c r="L7" s="92"/>
      <c r="M7" s="92"/>
      <c r="N7" s="92"/>
      <c r="O7" s="92"/>
      <c r="P7" s="92"/>
      <c r="Q7" s="92"/>
      <c r="R7" s="92"/>
      <c r="S7" s="92"/>
      <c r="T7" s="92"/>
      <c r="U7" s="92"/>
    </row>
    <row r="8" spans="2:22" s="90" customFormat="1" ht="19.5" x14ac:dyDescent="0.3">
      <c r="B8" s="90" t="s">
        <v>142</v>
      </c>
      <c r="C8" s="94">
        <v>19</v>
      </c>
      <c r="F8" s="91"/>
      <c r="G8" s="91"/>
      <c r="H8" s="91"/>
      <c r="I8" s="91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2:22" s="90" customFormat="1" ht="19.5" x14ac:dyDescent="0.3">
      <c r="B9" s="90" t="s">
        <v>32</v>
      </c>
      <c r="C9" s="94">
        <v>99</v>
      </c>
      <c r="F9" s="91"/>
      <c r="G9" s="91"/>
      <c r="H9" s="91"/>
      <c r="I9" s="91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2:22" s="90" customFormat="1" ht="19.5" x14ac:dyDescent="0.3">
      <c r="B10" s="90" t="s">
        <v>143</v>
      </c>
      <c r="C10" s="94">
        <v>8</v>
      </c>
      <c r="F10" s="91"/>
      <c r="G10" s="91"/>
      <c r="H10" s="91"/>
      <c r="I10" s="91"/>
      <c r="L10" s="92"/>
      <c r="M10" s="92"/>
      <c r="N10" s="92"/>
      <c r="O10" s="92">
        <v>0.13262032085561498</v>
      </c>
      <c r="P10" s="92"/>
      <c r="Q10" s="92"/>
      <c r="R10" s="92"/>
      <c r="S10" s="92"/>
      <c r="T10" s="92"/>
      <c r="U10" s="92"/>
    </row>
    <row r="11" spans="2:22" s="90" customFormat="1" ht="19.5" x14ac:dyDescent="0.3">
      <c r="B11" s="89" t="s">
        <v>29</v>
      </c>
      <c r="C11" s="94">
        <f>SUM(C8:C10)</f>
        <v>126</v>
      </c>
      <c r="F11" s="91"/>
      <c r="G11" s="91"/>
      <c r="H11" s="91"/>
      <c r="I11" s="91"/>
      <c r="L11" s="92"/>
      <c r="M11" s="92"/>
      <c r="N11" s="92"/>
      <c r="O11" s="92"/>
      <c r="P11" s="92"/>
      <c r="Q11" s="92"/>
      <c r="R11" s="92"/>
      <c r="S11" s="92"/>
      <c r="T11" s="92"/>
      <c r="U11" s="92"/>
    </row>
    <row r="12" spans="2:22" x14ac:dyDescent="0.25">
      <c r="C12" s="1"/>
      <c r="I12" s="17"/>
      <c r="J12" s="1"/>
      <c r="L12" s="43"/>
      <c r="V12" s="1"/>
    </row>
    <row r="13" spans="2:22" x14ac:dyDescent="0.25">
      <c r="I13" s="17"/>
      <c r="J13" s="1"/>
      <c r="L13" s="43"/>
      <c r="V13" s="1"/>
    </row>
    <row r="14" spans="2:22" x14ac:dyDescent="0.25">
      <c r="I14" s="17"/>
      <c r="J14" s="1"/>
      <c r="L14" s="43"/>
      <c r="O14" s="43">
        <v>3.5294117647058823E-2</v>
      </c>
      <c r="V14" s="1"/>
    </row>
    <row r="15" spans="2:22" x14ac:dyDescent="0.25">
      <c r="I15" s="17"/>
      <c r="J15" s="1"/>
      <c r="L15" s="43"/>
      <c r="V15" s="1"/>
    </row>
    <row r="32" spans="2:22" s="109" customFormat="1" ht="24" customHeight="1" x14ac:dyDescent="0.2">
      <c r="B32" s="117" t="s">
        <v>145</v>
      </c>
      <c r="C32" s="117"/>
      <c r="D32" s="108"/>
      <c r="E32" s="108"/>
      <c r="F32" s="108"/>
      <c r="G32" s="108"/>
      <c r="H32" s="108"/>
      <c r="I32" s="108"/>
      <c r="J32" s="108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2:9" x14ac:dyDescent="0.25">
      <c r="B33" s="95"/>
      <c r="C33" s="1"/>
      <c r="D33" s="1"/>
      <c r="E33" s="1"/>
      <c r="F33" s="1"/>
      <c r="G33" s="1"/>
      <c r="H33" s="1"/>
      <c r="I33" s="1"/>
    </row>
    <row r="34" spans="2:9" x14ac:dyDescent="0.25">
      <c r="B34" s="95"/>
      <c r="C34" s="1"/>
      <c r="D34" s="1"/>
      <c r="E34" s="1"/>
      <c r="F34" s="1"/>
      <c r="G34" s="1"/>
      <c r="H34" s="1"/>
      <c r="I34" s="1"/>
    </row>
    <row r="35" spans="2:9" x14ac:dyDescent="0.25">
      <c r="B35" s="95"/>
      <c r="C35" s="1"/>
      <c r="D35" s="1"/>
      <c r="E35" s="1"/>
      <c r="F35" s="1"/>
      <c r="G35" s="1"/>
      <c r="H35" s="1"/>
      <c r="I35" s="1"/>
    </row>
    <row r="36" spans="2:9" x14ac:dyDescent="0.25">
      <c r="B36" s="95"/>
      <c r="C36" s="1"/>
      <c r="D36" s="1"/>
      <c r="E36" s="1"/>
      <c r="F36" s="1"/>
      <c r="G36" s="1"/>
      <c r="H36" s="1"/>
      <c r="I36" s="1"/>
    </row>
  </sheetData>
  <mergeCells count="2">
    <mergeCell ref="B5:C5"/>
    <mergeCell ref="B32:C32"/>
  </mergeCells>
  <pageMargins left="0.51181102362204722" right="0.51181102362204722" top="0.39370078740157483" bottom="0.78740157480314965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AA18"/>
  <sheetViews>
    <sheetView topLeftCell="A4" zoomScaleNormal="100" workbookViewId="0">
      <selection activeCell="L19" sqref="L19"/>
    </sheetView>
  </sheetViews>
  <sheetFormatPr defaultRowHeight="18.75" x14ac:dyDescent="0.25"/>
  <cols>
    <col min="1" max="1" width="9.140625" style="1"/>
    <col min="2" max="2" width="32.42578125" style="1" customWidth="1"/>
    <col min="3" max="9" width="10.140625" style="4" customWidth="1"/>
    <col min="10" max="10" width="12.7109375" style="17" customWidth="1"/>
    <col min="11" max="12" width="9.140625" style="1"/>
    <col min="13" max="13" width="9.140625" style="43"/>
    <col min="14" max="14" width="26.42578125" style="43" customWidth="1"/>
    <col min="15" max="15" width="13.28515625" style="43" customWidth="1"/>
    <col min="16" max="22" width="9.140625" style="43"/>
    <col min="23" max="16384" width="9.140625" style="1"/>
  </cols>
  <sheetData>
    <row r="1" spans="2:27" ht="12.75" customHeight="1" x14ac:dyDescent="0.25">
      <c r="B1" s="5" t="s">
        <v>0</v>
      </c>
      <c r="C1" s="34"/>
      <c r="D1" s="34"/>
      <c r="E1" s="34"/>
      <c r="F1" s="34"/>
      <c r="G1" s="34"/>
      <c r="H1" s="34"/>
      <c r="I1" s="34"/>
    </row>
    <row r="2" spans="2:27" ht="12.75" customHeight="1" x14ac:dyDescent="0.25">
      <c r="B2" s="33" t="s">
        <v>1</v>
      </c>
      <c r="C2" s="34"/>
      <c r="D2" s="34"/>
      <c r="E2" s="34"/>
      <c r="F2" s="34"/>
      <c r="G2" s="34"/>
      <c r="H2" s="34"/>
      <c r="I2" s="34"/>
      <c r="J2" s="19"/>
    </row>
    <row r="3" spans="2:27" ht="12.75" customHeight="1" x14ac:dyDescent="0.25">
      <c r="B3" s="33" t="s">
        <v>2</v>
      </c>
      <c r="C3" s="34"/>
      <c r="D3" s="34"/>
      <c r="E3" s="34"/>
      <c r="F3" s="34"/>
      <c r="G3" s="34"/>
      <c r="H3" s="34"/>
      <c r="I3" s="34"/>
      <c r="J3" s="19"/>
    </row>
    <row r="4" spans="2:27" ht="27.75" customHeight="1" x14ac:dyDescent="0.25">
      <c r="B4" s="36"/>
      <c r="C4" s="34"/>
      <c r="D4" s="34"/>
      <c r="E4" s="34"/>
      <c r="F4" s="34"/>
      <c r="G4" s="34"/>
      <c r="H4" s="34"/>
      <c r="I4" s="34"/>
      <c r="J4" s="19"/>
    </row>
    <row r="5" spans="2:27" ht="54.95" customHeight="1" x14ac:dyDescent="0.25">
      <c r="B5" s="42" t="s">
        <v>28</v>
      </c>
      <c r="C5" s="72"/>
      <c r="D5" s="72"/>
      <c r="E5" s="72"/>
      <c r="F5" s="72"/>
      <c r="G5" s="72"/>
      <c r="H5" s="72"/>
      <c r="I5" s="72"/>
      <c r="J5" s="73"/>
      <c r="K5" s="74"/>
    </row>
    <row r="7" spans="2:27" ht="18.75" customHeight="1" x14ac:dyDescent="0.25">
      <c r="B7" s="35" t="s">
        <v>27</v>
      </c>
      <c r="C7" s="37"/>
      <c r="D7" s="37"/>
      <c r="E7" s="37"/>
      <c r="F7" s="37"/>
      <c r="G7" s="37"/>
      <c r="H7" s="37"/>
      <c r="I7" s="37"/>
      <c r="J7" s="39"/>
      <c r="K7" s="18"/>
      <c r="L7" s="18"/>
      <c r="M7" s="44"/>
      <c r="N7" s="44"/>
      <c r="O7" s="44"/>
      <c r="P7" s="44"/>
      <c r="Q7" s="44"/>
    </row>
    <row r="8" spans="2:27" ht="15" x14ac:dyDescent="0.25">
      <c r="B8" s="34"/>
      <c r="C8" s="34"/>
      <c r="D8" s="34"/>
      <c r="E8" s="34"/>
      <c r="F8" s="34"/>
      <c r="G8" s="38"/>
      <c r="H8" s="38"/>
      <c r="I8" s="36"/>
      <c r="J8" s="41" t="s">
        <v>26</v>
      </c>
      <c r="K8" s="2"/>
      <c r="L8" s="16"/>
      <c r="M8" s="45"/>
      <c r="N8" s="45"/>
      <c r="O8" s="45"/>
      <c r="P8" s="45"/>
      <c r="Q8" s="45"/>
    </row>
    <row r="9" spans="2:27" ht="39.950000000000003" customHeight="1" x14ac:dyDescent="0.25">
      <c r="B9" s="84" t="s">
        <v>19</v>
      </c>
      <c r="C9" s="85" t="s">
        <v>12</v>
      </c>
      <c r="D9" s="86" t="s">
        <v>13</v>
      </c>
      <c r="E9" s="86" t="s">
        <v>14</v>
      </c>
      <c r="F9" s="86" t="s">
        <v>15</v>
      </c>
      <c r="G9" s="86" t="s">
        <v>16</v>
      </c>
      <c r="H9" s="86" t="s">
        <v>17</v>
      </c>
      <c r="I9" s="87" t="s">
        <v>18</v>
      </c>
      <c r="J9" s="80" t="s">
        <v>24</v>
      </c>
      <c r="N9" s="46" t="s">
        <v>19</v>
      </c>
      <c r="O9" s="47" t="s">
        <v>12</v>
      </c>
      <c r="P9" s="48" t="s">
        <v>13</v>
      </c>
      <c r="Q9" s="48" t="s">
        <v>14</v>
      </c>
      <c r="R9" s="48" t="s">
        <v>15</v>
      </c>
      <c r="S9" s="48" t="s">
        <v>16</v>
      </c>
      <c r="T9" s="48" t="s">
        <v>17</v>
      </c>
      <c r="U9" s="49" t="s">
        <v>18</v>
      </c>
      <c r="V9" s="50" t="s">
        <v>24</v>
      </c>
    </row>
    <row r="10" spans="2:27" ht="30" customHeight="1" x14ac:dyDescent="0.25">
      <c r="B10" s="20" t="s">
        <v>8</v>
      </c>
      <c r="C10" s="23">
        <v>10</v>
      </c>
      <c r="D10" s="24">
        <v>16</v>
      </c>
      <c r="E10" s="24">
        <v>9</v>
      </c>
      <c r="F10" s="24">
        <v>14</v>
      </c>
      <c r="G10" s="24">
        <v>72</v>
      </c>
      <c r="H10" s="24">
        <v>19</v>
      </c>
      <c r="I10" s="25">
        <v>4</v>
      </c>
      <c r="J10" s="81">
        <f t="shared" ref="J10:J17" si="0">SUM(C10:I10)</f>
        <v>144</v>
      </c>
      <c r="K10" s="69">
        <f>J10/J18</f>
        <v>0.20719424460431654</v>
      </c>
      <c r="N10" s="51" t="s">
        <v>22</v>
      </c>
      <c r="O10" s="52"/>
      <c r="P10" s="53"/>
      <c r="Q10" s="53"/>
      <c r="R10" s="53">
        <v>10</v>
      </c>
      <c r="S10" s="53">
        <v>146</v>
      </c>
      <c r="T10" s="53">
        <v>62</v>
      </c>
      <c r="U10" s="54">
        <v>6</v>
      </c>
      <c r="V10" s="55">
        <f t="shared" ref="V10:V17" si="1">SUM(O10:U10)</f>
        <v>224</v>
      </c>
      <c r="W10" s="16"/>
      <c r="X10" s="16"/>
    </row>
    <row r="11" spans="2:27" ht="30" customHeight="1" x14ac:dyDescent="0.25">
      <c r="B11" s="21" t="s">
        <v>22</v>
      </c>
      <c r="C11" s="26"/>
      <c r="D11" s="27"/>
      <c r="E11" s="27"/>
      <c r="F11" s="27">
        <v>10</v>
      </c>
      <c r="G11" s="27">
        <v>146</v>
      </c>
      <c r="H11" s="27">
        <v>62</v>
      </c>
      <c r="I11" s="28">
        <v>6</v>
      </c>
      <c r="J11" s="82">
        <f t="shared" si="0"/>
        <v>224</v>
      </c>
      <c r="K11" s="70">
        <f>J11/J18</f>
        <v>0.32230215827338127</v>
      </c>
      <c r="L11" s="16"/>
      <c r="M11" s="45"/>
      <c r="N11" s="51" t="s">
        <v>8</v>
      </c>
      <c r="O11" s="56">
        <v>10</v>
      </c>
      <c r="P11" s="53">
        <v>16</v>
      </c>
      <c r="Q11" s="53">
        <v>9</v>
      </c>
      <c r="R11" s="53">
        <v>14</v>
      </c>
      <c r="S11" s="53">
        <v>72</v>
      </c>
      <c r="T11" s="53">
        <v>19</v>
      </c>
      <c r="U11" s="54">
        <v>4</v>
      </c>
      <c r="V11" s="55">
        <f t="shared" si="1"/>
        <v>144</v>
      </c>
      <c r="W11" s="16"/>
      <c r="X11" s="16"/>
      <c r="Y11" s="16"/>
      <c r="Z11" s="16"/>
      <c r="AA11" s="16"/>
    </row>
    <row r="12" spans="2:27" ht="30" customHeight="1" x14ac:dyDescent="0.25">
      <c r="B12" s="21" t="s">
        <v>21</v>
      </c>
      <c r="C12" s="29">
        <v>13</v>
      </c>
      <c r="D12" s="27">
        <v>3</v>
      </c>
      <c r="E12" s="27">
        <v>1</v>
      </c>
      <c r="F12" s="27">
        <v>2</v>
      </c>
      <c r="G12" s="27">
        <v>34</v>
      </c>
      <c r="H12" s="27">
        <v>10</v>
      </c>
      <c r="I12" s="28">
        <v>7</v>
      </c>
      <c r="J12" s="82">
        <f t="shared" si="0"/>
        <v>70</v>
      </c>
      <c r="K12" s="70">
        <f>J12/J18</f>
        <v>0.10071942446043165</v>
      </c>
      <c r="N12" s="51" t="s">
        <v>10</v>
      </c>
      <c r="O12" s="56"/>
      <c r="P12" s="53">
        <v>4</v>
      </c>
      <c r="Q12" s="53">
        <v>5</v>
      </c>
      <c r="R12" s="53">
        <v>6</v>
      </c>
      <c r="S12" s="53">
        <v>37</v>
      </c>
      <c r="T12" s="53">
        <v>50</v>
      </c>
      <c r="U12" s="54">
        <v>3</v>
      </c>
      <c r="V12" s="55">
        <f t="shared" si="1"/>
        <v>105</v>
      </c>
      <c r="W12" s="16"/>
      <c r="X12" s="16"/>
    </row>
    <row r="13" spans="2:27" ht="30" customHeight="1" x14ac:dyDescent="0.25">
      <c r="B13" s="21" t="s">
        <v>9</v>
      </c>
      <c r="C13" s="29"/>
      <c r="D13" s="27">
        <v>3</v>
      </c>
      <c r="E13" s="27"/>
      <c r="F13" s="27"/>
      <c r="G13" s="27">
        <v>4</v>
      </c>
      <c r="H13" s="27">
        <v>13</v>
      </c>
      <c r="I13" s="28">
        <v>1</v>
      </c>
      <c r="J13" s="82">
        <f t="shared" si="0"/>
        <v>21</v>
      </c>
      <c r="K13" s="70">
        <f>J13/J18</f>
        <v>3.0215827338129497E-2</v>
      </c>
      <c r="N13" s="51" t="s">
        <v>11</v>
      </c>
      <c r="O13" s="56">
        <v>2</v>
      </c>
      <c r="P13" s="53">
        <v>22</v>
      </c>
      <c r="Q13" s="53">
        <v>15</v>
      </c>
      <c r="R13" s="53">
        <v>4</v>
      </c>
      <c r="S13" s="53">
        <v>27</v>
      </c>
      <c r="T13" s="53">
        <v>1</v>
      </c>
      <c r="U13" s="54"/>
      <c r="V13" s="55">
        <f t="shared" si="1"/>
        <v>71</v>
      </c>
      <c r="W13" s="16"/>
      <c r="X13" s="16"/>
    </row>
    <row r="14" spans="2:27" ht="30" customHeight="1" x14ac:dyDescent="0.25">
      <c r="B14" s="21" t="s">
        <v>10</v>
      </c>
      <c r="C14" s="29"/>
      <c r="D14" s="27">
        <v>4</v>
      </c>
      <c r="E14" s="27">
        <v>5</v>
      </c>
      <c r="F14" s="27">
        <v>6</v>
      </c>
      <c r="G14" s="27">
        <v>37</v>
      </c>
      <c r="H14" s="27">
        <v>50</v>
      </c>
      <c r="I14" s="28">
        <v>3</v>
      </c>
      <c r="J14" s="82">
        <f t="shared" si="0"/>
        <v>105</v>
      </c>
      <c r="K14" s="70">
        <f>J14/J18</f>
        <v>0.15107913669064749</v>
      </c>
      <c r="N14" s="51" t="s">
        <v>21</v>
      </c>
      <c r="O14" s="56">
        <v>13</v>
      </c>
      <c r="P14" s="53">
        <v>3</v>
      </c>
      <c r="Q14" s="53">
        <v>1</v>
      </c>
      <c r="R14" s="53">
        <v>2</v>
      </c>
      <c r="S14" s="53">
        <v>34</v>
      </c>
      <c r="T14" s="53">
        <v>10</v>
      </c>
      <c r="U14" s="54">
        <v>7</v>
      </c>
      <c r="V14" s="55">
        <f t="shared" si="1"/>
        <v>70</v>
      </c>
      <c r="W14" s="16"/>
      <c r="X14" s="16"/>
    </row>
    <row r="15" spans="2:27" ht="30" customHeight="1" x14ac:dyDescent="0.25">
      <c r="B15" s="21" t="s">
        <v>25</v>
      </c>
      <c r="C15" s="29"/>
      <c r="D15" s="27"/>
      <c r="E15" s="27"/>
      <c r="F15" s="27">
        <v>2</v>
      </c>
      <c r="G15" s="27">
        <v>2</v>
      </c>
      <c r="H15" s="27">
        <v>2</v>
      </c>
      <c r="I15" s="28">
        <v>1</v>
      </c>
      <c r="J15" s="82">
        <f t="shared" si="0"/>
        <v>7</v>
      </c>
      <c r="K15" s="70">
        <f>J15/J18</f>
        <v>1.0071942446043165E-2</v>
      </c>
      <c r="N15" s="51" t="s">
        <v>20</v>
      </c>
      <c r="O15" s="56">
        <v>0</v>
      </c>
      <c r="P15" s="53">
        <v>1</v>
      </c>
      <c r="Q15" s="53">
        <v>1</v>
      </c>
      <c r="R15" s="53">
        <v>2</v>
      </c>
      <c r="S15" s="53">
        <v>29</v>
      </c>
      <c r="T15" s="53">
        <v>15</v>
      </c>
      <c r="U15" s="54">
        <v>5</v>
      </c>
      <c r="V15" s="55">
        <f t="shared" si="1"/>
        <v>53</v>
      </c>
      <c r="W15" s="16"/>
      <c r="X15" s="16"/>
    </row>
    <row r="16" spans="2:27" ht="30" customHeight="1" x14ac:dyDescent="0.25">
      <c r="B16" s="21" t="s">
        <v>11</v>
      </c>
      <c r="C16" s="29">
        <v>2</v>
      </c>
      <c r="D16" s="27">
        <v>22</v>
      </c>
      <c r="E16" s="27">
        <v>15</v>
      </c>
      <c r="F16" s="27">
        <v>4</v>
      </c>
      <c r="G16" s="27">
        <v>27</v>
      </c>
      <c r="H16" s="27">
        <v>1</v>
      </c>
      <c r="I16" s="28"/>
      <c r="J16" s="82">
        <f t="shared" si="0"/>
        <v>71</v>
      </c>
      <c r="K16" s="70">
        <f>J16/J18</f>
        <v>0.10215827338129496</v>
      </c>
      <c r="N16" s="57" t="s">
        <v>9</v>
      </c>
      <c r="O16" s="58"/>
      <c r="P16" s="59">
        <v>3</v>
      </c>
      <c r="Q16" s="59"/>
      <c r="R16" s="59"/>
      <c r="S16" s="59">
        <v>4</v>
      </c>
      <c r="T16" s="59">
        <v>13</v>
      </c>
      <c r="U16" s="60">
        <v>1</v>
      </c>
      <c r="V16" s="61">
        <f t="shared" si="1"/>
        <v>21</v>
      </c>
      <c r="W16" s="16"/>
      <c r="X16" s="16"/>
    </row>
    <row r="17" spans="2:24" ht="30" customHeight="1" x14ac:dyDescent="0.25">
      <c r="B17" s="22" t="s">
        <v>20</v>
      </c>
      <c r="C17" s="30">
        <v>0</v>
      </c>
      <c r="D17" s="31">
        <v>1</v>
      </c>
      <c r="E17" s="31">
        <v>1</v>
      </c>
      <c r="F17" s="31">
        <v>2</v>
      </c>
      <c r="G17" s="31">
        <v>29</v>
      </c>
      <c r="H17" s="31">
        <v>15</v>
      </c>
      <c r="I17" s="32">
        <v>5</v>
      </c>
      <c r="J17" s="83">
        <f t="shared" si="0"/>
        <v>53</v>
      </c>
      <c r="K17" s="71">
        <f>J17/J18</f>
        <v>7.6258992805755391E-2</v>
      </c>
      <c r="N17" s="62" t="s">
        <v>25</v>
      </c>
      <c r="O17" s="63"/>
      <c r="P17" s="64"/>
      <c r="Q17" s="64"/>
      <c r="R17" s="64">
        <v>2</v>
      </c>
      <c r="S17" s="64">
        <v>2</v>
      </c>
      <c r="T17" s="64">
        <v>2</v>
      </c>
      <c r="U17" s="65">
        <v>1</v>
      </c>
      <c r="V17" s="66">
        <f t="shared" si="1"/>
        <v>7</v>
      </c>
      <c r="W17" s="16"/>
      <c r="X17" s="16"/>
    </row>
    <row r="18" spans="2:24" ht="39.950000000000003" customHeight="1" x14ac:dyDescent="0.25">
      <c r="B18" s="75" t="s">
        <v>23</v>
      </c>
      <c r="C18" s="76">
        <f t="shared" ref="C18:J18" si="2">SUM(C10:C17)</f>
        <v>25</v>
      </c>
      <c r="D18" s="77">
        <f t="shared" si="2"/>
        <v>49</v>
      </c>
      <c r="E18" s="77">
        <f t="shared" si="2"/>
        <v>31</v>
      </c>
      <c r="F18" s="77">
        <f t="shared" si="2"/>
        <v>40</v>
      </c>
      <c r="G18" s="77">
        <f t="shared" si="2"/>
        <v>351</v>
      </c>
      <c r="H18" s="77">
        <f t="shared" si="2"/>
        <v>172</v>
      </c>
      <c r="I18" s="78">
        <f t="shared" si="2"/>
        <v>27</v>
      </c>
      <c r="J18" s="79">
        <f t="shared" si="2"/>
        <v>695</v>
      </c>
      <c r="K18" s="40"/>
      <c r="N18" s="67" t="s">
        <v>23</v>
      </c>
      <c r="O18" s="68">
        <f>SUM(O10:O17)</f>
        <v>25</v>
      </c>
      <c r="P18" s="68">
        <f t="shared" ref="P18:V18" si="3">SUM(P10:P17)</f>
        <v>49</v>
      </c>
      <c r="Q18" s="68">
        <f t="shared" si="3"/>
        <v>31</v>
      </c>
      <c r="R18" s="68">
        <f t="shared" si="3"/>
        <v>40</v>
      </c>
      <c r="S18" s="68">
        <f t="shared" si="3"/>
        <v>351</v>
      </c>
      <c r="T18" s="68">
        <f t="shared" si="3"/>
        <v>172</v>
      </c>
      <c r="U18" s="68">
        <f t="shared" si="3"/>
        <v>27</v>
      </c>
      <c r="V18" s="68">
        <f t="shared" si="3"/>
        <v>695</v>
      </c>
    </row>
  </sheetData>
  <sortState ref="N10:V18">
    <sortCondition descending="1" ref="V10"/>
  </sortState>
  <pageMargins left="0.51181102362204722" right="0.51181102362204722" top="0.39370078740157483" bottom="0.78740157480314965" header="0.11811023622047245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31"/>
  <sheetViews>
    <sheetView tabSelected="1" zoomScaleNormal="100" workbookViewId="0">
      <selection activeCell="J32" sqref="J32"/>
    </sheetView>
  </sheetViews>
  <sheetFormatPr defaultRowHeight="15" x14ac:dyDescent="0.25"/>
  <cols>
    <col min="1" max="1" width="9.140625" style="1"/>
    <col min="2" max="2" width="23.7109375" style="1" customWidth="1"/>
    <col min="3" max="4" width="11" style="4" customWidth="1"/>
    <col min="5" max="5" width="12" style="4" customWidth="1"/>
    <col min="6" max="11" width="11" style="4" customWidth="1"/>
    <col min="12" max="12" width="15.140625" style="2" customWidth="1"/>
    <col min="13" max="13" width="15.140625" style="2" bestFit="1" customWidth="1"/>
    <col min="14" max="14" width="15.140625" style="2" customWidth="1"/>
    <col min="15" max="15" width="12" style="1" customWidth="1"/>
    <col min="16" max="16384" width="9.140625" style="1"/>
  </cols>
  <sheetData>
    <row r="1" spans="1:15" ht="12.75" customHeight="1" x14ac:dyDescent="0.25">
      <c r="B1" s="5" t="s">
        <v>0</v>
      </c>
    </row>
    <row r="2" spans="1:15" ht="12.75" customHeight="1" x14ac:dyDescent="0.25">
      <c r="B2" s="5" t="s">
        <v>1</v>
      </c>
    </row>
    <row r="3" spans="1:15" ht="12.75" customHeight="1" x14ac:dyDescent="0.25">
      <c r="B3" s="5" t="s">
        <v>2</v>
      </c>
    </row>
    <row r="4" spans="1:15" ht="54.95" customHeight="1" x14ac:dyDescent="0.25"/>
    <row r="5" spans="1:15" ht="54.95" customHeight="1" x14ac:dyDescent="0.25">
      <c r="B5" s="15" t="s">
        <v>3</v>
      </c>
      <c r="C5" s="15"/>
      <c r="D5" s="15"/>
      <c r="E5" s="15"/>
      <c r="F5" s="15"/>
      <c r="G5" s="15"/>
      <c r="H5" s="15"/>
      <c r="I5" s="15"/>
      <c r="J5" s="14"/>
      <c r="K5" s="14"/>
      <c r="L5" s="14"/>
      <c r="M5" s="14"/>
      <c r="N5" s="6"/>
    </row>
    <row r="6" spans="1:15" x14ac:dyDescent="0.25">
      <c r="A6" s="3"/>
      <c r="L6" s="2" t="s">
        <v>4</v>
      </c>
      <c r="M6" s="2" t="s">
        <v>5</v>
      </c>
      <c r="N6" s="2" t="s">
        <v>6</v>
      </c>
    </row>
    <row r="7" spans="1:15" ht="18.75" customHeight="1" x14ac:dyDescent="0.25">
      <c r="B7" s="8" t="s">
        <v>7</v>
      </c>
      <c r="C7" s="7"/>
      <c r="D7" s="7"/>
      <c r="E7" s="7"/>
      <c r="F7" s="7"/>
      <c r="G7" s="7"/>
      <c r="H7" s="7"/>
      <c r="I7" s="7"/>
      <c r="J7" s="7"/>
      <c r="K7" s="7"/>
      <c r="L7" s="9">
        <v>42122</v>
      </c>
      <c r="M7" s="9">
        <f ca="1">TODAY()</f>
        <v>42195</v>
      </c>
      <c r="N7" s="10">
        <v>42125</v>
      </c>
      <c r="O7" s="12">
        <f ca="1">NETWORKDAYS(L7,M7,N7:N10)</f>
        <v>51</v>
      </c>
    </row>
    <row r="8" spans="1:15" ht="15.75" x14ac:dyDescent="0.25">
      <c r="B8" s="4"/>
      <c r="G8" s="2"/>
      <c r="H8" s="2"/>
      <c r="I8" s="1"/>
      <c r="J8" s="1"/>
      <c r="K8" s="1"/>
      <c r="L8" s="1"/>
      <c r="M8" s="1"/>
      <c r="N8" s="11">
        <v>42159</v>
      </c>
    </row>
    <row r="9" spans="1:15" ht="15.75" x14ac:dyDescent="0.25">
      <c r="B9" s="4"/>
      <c r="G9" s="2"/>
      <c r="H9" s="2"/>
      <c r="I9" s="1"/>
      <c r="J9" s="1"/>
      <c r="K9" s="1"/>
      <c r="L9" s="1"/>
      <c r="M9" s="1"/>
      <c r="N9" s="11">
        <v>42160</v>
      </c>
    </row>
    <row r="10" spans="1:15" ht="18" customHeight="1" x14ac:dyDescent="0.25">
      <c r="B10" s="4"/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ht="18" customHeight="1" x14ac:dyDescent="0.25">
      <c r="B11" s="4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ht="18" customHeight="1" x14ac:dyDescent="0.25">
      <c r="B12" s="4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8" customHeight="1" x14ac:dyDescent="0.25">
      <c r="B13" s="4"/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8" customHeight="1" x14ac:dyDescent="0.25">
      <c r="B14" s="4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8" customHeight="1" x14ac:dyDescent="0.25">
      <c r="B15" s="4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8" customHeight="1" x14ac:dyDescent="0.25">
      <c r="B16" s="4"/>
      <c r="G16" s="2"/>
      <c r="H16" s="2"/>
      <c r="I16" s="1"/>
      <c r="J16" s="1"/>
      <c r="K16" s="1"/>
      <c r="L16" s="1"/>
      <c r="M16" s="1"/>
      <c r="N16" s="1"/>
    </row>
    <row r="17" spans="1:14" ht="18" customHeight="1" x14ac:dyDescent="0.25">
      <c r="B17" s="4"/>
      <c r="G17" s="2"/>
      <c r="H17" s="2"/>
      <c r="I17" s="1"/>
      <c r="J17" s="1"/>
      <c r="K17" s="1"/>
      <c r="L17" s="1"/>
      <c r="M17" s="1"/>
      <c r="N17" s="1"/>
    </row>
    <row r="18" spans="1:14" ht="18" customHeight="1" x14ac:dyDescent="0.25">
      <c r="B18" s="4"/>
      <c r="G18" s="2"/>
      <c r="H18" s="2"/>
      <c r="I18" s="1"/>
      <c r="J18" s="1"/>
      <c r="K18" s="1"/>
      <c r="L18" s="1"/>
      <c r="M18" s="1"/>
      <c r="N18" s="1"/>
    </row>
    <row r="19" spans="1:14" ht="18" customHeight="1" x14ac:dyDescent="0.25">
      <c r="B19" s="4"/>
      <c r="G19" s="2"/>
      <c r="H19" s="2"/>
      <c r="I19" s="1"/>
      <c r="J19" s="1"/>
      <c r="K19" s="1"/>
      <c r="L19" s="1"/>
      <c r="M19" s="1"/>
      <c r="N19" s="1"/>
    </row>
    <row r="20" spans="1:14" ht="18" customHeight="1" x14ac:dyDescent="0.25">
      <c r="B20" s="4"/>
      <c r="G20" s="2"/>
      <c r="H20" s="2"/>
      <c r="I20" s="1"/>
      <c r="J20" s="1"/>
      <c r="K20" s="1"/>
      <c r="L20" s="1"/>
      <c r="M20" s="1"/>
      <c r="N20" s="1"/>
    </row>
    <row r="21" spans="1:14" ht="18" customHeight="1" x14ac:dyDescent="0.25">
      <c r="B21" s="4"/>
      <c r="G21" s="2"/>
      <c r="H21" s="2"/>
      <c r="I21" s="1"/>
      <c r="J21" s="1"/>
      <c r="K21" s="1"/>
      <c r="L21" s="1"/>
      <c r="M21" s="1"/>
      <c r="N21" s="1"/>
    </row>
    <row r="22" spans="1:14" ht="18" customHeight="1" x14ac:dyDescent="0.25">
      <c r="B22" s="4"/>
      <c r="G22" s="2"/>
      <c r="H22" s="2"/>
      <c r="I22" s="1"/>
      <c r="J22" s="1"/>
      <c r="K22" s="1"/>
      <c r="L22" s="1"/>
      <c r="M22" s="1"/>
      <c r="N22" s="1"/>
    </row>
    <row r="23" spans="1:14" ht="18" customHeight="1" x14ac:dyDescent="0.25">
      <c r="B23" s="4"/>
      <c r="G23" s="2"/>
      <c r="H23" s="2"/>
      <c r="I23" s="1"/>
      <c r="J23" s="1"/>
      <c r="K23" s="1"/>
      <c r="L23" s="1"/>
      <c r="M23" s="1"/>
      <c r="N23" s="1"/>
    </row>
    <row r="24" spans="1:14" ht="18" customHeight="1" x14ac:dyDescent="0.25">
      <c r="B24" s="4"/>
      <c r="G24" s="2"/>
      <c r="H24" s="2"/>
      <c r="I24" s="13"/>
      <c r="J24" s="1"/>
      <c r="K24" s="1"/>
      <c r="L24" s="1"/>
      <c r="M24" s="1"/>
      <c r="N24" s="1"/>
    </row>
    <row r="25" spans="1:14" ht="18" customHeight="1" x14ac:dyDescent="0.25">
      <c r="B25" s="4"/>
      <c r="G25" s="2"/>
      <c r="H25" s="2"/>
      <c r="I25" s="1"/>
      <c r="J25" s="1"/>
      <c r="K25" s="1"/>
      <c r="L25" s="1"/>
      <c r="M25" s="1"/>
      <c r="N25" s="1"/>
    </row>
    <row r="26" spans="1:14" ht="18" customHeight="1" x14ac:dyDescent="0.25">
      <c r="B26" s="4"/>
      <c r="G26" s="2"/>
      <c r="H26" s="2"/>
      <c r="I26" s="1"/>
      <c r="J26" s="1"/>
      <c r="K26" s="1"/>
      <c r="L26" s="1"/>
      <c r="M26" s="1"/>
      <c r="N26" s="1"/>
    </row>
    <row r="27" spans="1:14" s="4" customFormat="1" ht="18" customHeight="1" x14ac:dyDescent="0.25">
      <c r="A27" s="1"/>
      <c r="G27" s="2"/>
      <c r="H27" s="2"/>
    </row>
    <row r="28" spans="1:14" s="4" customFormat="1" ht="18" customHeight="1" x14ac:dyDescent="0.25">
      <c r="A28" s="1"/>
      <c r="G28" s="2"/>
      <c r="H28" s="2"/>
    </row>
    <row r="29" spans="1:14" s="4" customFormat="1" ht="18" customHeight="1" x14ac:dyDescent="0.25">
      <c r="A29" s="1"/>
      <c r="G29" s="2"/>
      <c r="H29" s="2"/>
    </row>
    <row r="30" spans="1:14" s="4" customFormat="1" x14ac:dyDescent="0.25">
      <c r="A30" s="1"/>
      <c r="G30" s="2"/>
      <c r="H30" s="2"/>
    </row>
    <row r="31" spans="1:14" s="4" customFormat="1" x14ac:dyDescent="0.25">
      <c r="A31" s="1"/>
      <c r="G31" s="2"/>
      <c r="H31" s="2"/>
    </row>
  </sheetData>
  <pageMargins left="0.51181102362204722" right="0.51181102362204722" top="0.39370078740157483" bottom="0.78740157480314965" header="0.11811023622047245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Expulsos por corrupção</vt:lpstr>
      <vt:lpstr>Expulsivas</vt:lpstr>
      <vt:lpstr>Decisão 2015</vt:lpstr>
      <vt:lpstr> Informativo força tarefa</vt:lpstr>
      <vt:lpstr>' Informativo força tarefa'!Area_de_impressao</vt:lpstr>
      <vt:lpstr>'Decisão 2015'!Area_de_impressao</vt:lpstr>
      <vt:lpstr>Expulsivas!Area_de_impressao</vt:lpstr>
    </vt:vector>
  </TitlesOfParts>
  <Company>CAMG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Ricardo de Paula (CGE)</dc:creator>
  <cp:lastModifiedBy>Alice Martins da Costa Maciel</cp:lastModifiedBy>
  <cp:lastPrinted>2015-07-08T18:45:31Z</cp:lastPrinted>
  <dcterms:created xsi:type="dcterms:W3CDTF">2015-05-13T19:09:05Z</dcterms:created>
  <dcterms:modified xsi:type="dcterms:W3CDTF">2015-07-10T15:48:46Z</dcterms:modified>
</cp:coreProperties>
</file>